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mdcislstasmb01.adsroot.uts.edu.au\137669\My Documents\Franco Docs\HIP-PAIN consensus\"/>
    </mc:Choice>
  </mc:AlternateContent>
  <bookViews>
    <workbookView xWindow="0" yWindow="0" windowWidth="28800" windowHeight="12000"/>
  </bookViews>
  <sheets>
    <sheet name="SummaryHAGOS" sheetId="1" r:id="rId1"/>
    <sheet name="SummaryHOS" sheetId="4" r:id="rId2"/>
    <sheet name="SummaryiHOT33" sheetId="5" r:id="rId3"/>
    <sheet name="SummaryiHOT12" sheetId="6" r:id="rId4"/>
    <sheet name="Characteristic of the prom" sheetId="2" r:id="rId5"/>
    <sheet name="Characteristic of population" sheetId="3" r:id="rId6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3" l="1"/>
  <c r="AA22" i="4"/>
  <c r="W22" i="4"/>
  <c r="S22" i="4"/>
  <c r="O22" i="4"/>
  <c r="K22" i="4"/>
  <c r="G22" i="4"/>
  <c r="E12" i="3"/>
  <c r="E11" i="3"/>
  <c r="E27" i="3"/>
  <c r="E8" i="3"/>
  <c r="W7" i="6"/>
  <c r="AA7" i="6"/>
  <c r="S7" i="6"/>
  <c r="S11" i="5"/>
  <c r="AA33" i="1"/>
  <c r="W33" i="1"/>
  <c r="S33" i="1"/>
  <c r="O33" i="1"/>
  <c r="K33" i="1"/>
  <c r="G33" i="1"/>
  <c r="E5" i="3"/>
  <c r="E22" i="3"/>
  <c r="E23" i="3"/>
  <c r="K3" i="6"/>
  <c r="O7" i="6"/>
  <c r="C7" i="6"/>
  <c r="G7" i="6"/>
  <c r="K7" i="6"/>
  <c r="L25" i="3"/>
  <c r="C11" i="5"/>
  <c r="O11" i="5"/>
  <c r="K11" i="5"/>
  <c r="G11" i="5"/>
  <c r="AA11" i="5"/>
  <c r="W11" i="5"/>
  <c r="C33" i="1"/>
</calcChain>
</file>

<file path=xl/sharedStrings.xml><?xml version="1.0" encoding="utf-8"?>
<sst xmlns="http://schemas.openxmlformats.org/spreadsheetml/2006/main" count="1250" uniqueCount="490">
  <si>
    <t>PROM</t>
  </si>
  <si>
    <t>Country (language)</t>
  </si>
  <si>
    <t>n</t>
  </si>
  <si>
    <t>Meth. Qual.</t>
  </si>
  <si>
    <t>Results (rating)</t>
  </si>
  <si>
    <t>Internal consistency</t>
  </si>
  <si>
    <t>Reliability</t>
  </si>
  <si>
    <t>Hypotheses testing</t>
  </si>
  <si>
    <t>PROM (reference to first article)</t>
  </si>
  <si>
    <t>Construct(s)</t>
  </si>
  <si>
    <t>Target population</t>
  </si>
  <si>
    <t xml:space="preserve">Mode of Administration </t>
  </si>
  <si>
    <t>Recall period</t>
  </si>
  <si>
    <t>Response options</t>
  </si>
  <si>
    <t xml:space="preserve">Context </t>
  </si>
  <si>
    <t>(Sub)scale(s) - Number of items</t>
  </si>
  <si>
    <t>Range of scores</t>
  </si>
  <si>
    <t>Ref</t>
  </si>
  <si>
    <t>N</t>
  </si>
  <si>
    <t>Age - Mean (SD, range) yr</t>
  </si>
  <si>
    <t>Disease</t>
  </si>
  <si>
    <t>Disease duration</t>
  </si>
  <si>
    <t>Setting</t>
  </si>
  <si>
    <t>Country</t>
  </si>
  <si>
    <t>Language</t>
  </si>
  <si>
    <t>Response rate</t>
  </si>
  <si>
    <t>Population</t>
  </si>
  <si>
    <t>Disease characteristics</t>
  </si>
  <si>
    <t>Instrument administration</t>
  </si>
  <si>
    <t>Responsiveness</t>
  </si>
  <si>
    <t>HAGOS</t>
  </si>
  <si>
    <t>Thorborg et al, 2011</t>
  </si>
  <si>
    <t>Denmark</t>
  </si>
  <si>
    <t>Structural validity</t>
  </si>
  <si>
    <t>Notes</t>
  </si>
  <si>
    <t xml:space="preserve">Pain </t>
  </si>
  <si>
    <t>ADL</t>
  </si>
  <si>
    <t>Sport/Rec</t>
  </si>
  <si>
    <t>QOL</t>
  </si>
  <si>
    <t>Participation in PA</t>
  </si>
  <si>
    <t>6 subscales: Pain (10 items), Symptoms (7 items), ADL (5 items), Sport/Rec (8 items), PA (2 items), QOL (5 items)</t>
  </si>
  <si>
    <t>Kemp et al. 2013</t>
  </si>
  <si>
    <t>Australia</t>
  </si>
  <si>
    <t>NA</t>
  </si>
  <si>
    <t>Thomee et al. 2014</t>
  </si>
  <si>
    <t>Sweden</t>
  </si>
  <si>
    <t>FAI</t>
  </si>
  <si>
    <t xml:space="preserve">Symptoms </t>
  </si>
  <si>
    <t>Symptoms</t>
  </si>
  <si>
    <t>Hinman et al, 2014</t>
  </si>
  <si>
    <t>Brans et al. 2016</t>
  </si>
  <si>
    <t>Netherland</t>
  </si>
  <si>
    <t>Inadequate (CFA declared but EFA used on single subscales and not on all items) - No previous reference EFA or CFA</t>
  </si>
  <si>
    <t>Pain, Symptoms, ADL, Sport/Rec, PA, QOL</t>
  </si>
  <si>
    <t xml:space="preserve">Middle-aged physically active people with long standing hip and/or groin pain </t>
  </si>
  <si>
    <t>Self administered (hospital - home)</t>
  </si>
  <si>
    <t>Danish</t>
  </si>
  <si>
    <t>Original language</t>
  </si>
  <si>
    <t>Ref Generic instrument</t>
  </si>
  <si>
    <t>Ref Specific Instrument</t>
  </si>
  <si>
    <t>Very good (? Structure)</t>
  </si>
  <si>
    <t>0.91 (+)</t>
  </si>
  <si>
    <t>0.87 (+)</t>
  </si>
  <si>
    <t>0.93 (+)</t>
  </si>
  <si>
    <t>0.81 (+)</t>
  </si>
  <si>
    <t>0.77 (+)</t>
  </si>
  <si>
    <t>0.88 (+)</t>
  </si>
  <si>
    <t>0.89 (+)</t>
  </si>
  <si>
    <t>0.84 (+)</t>
  </si>
  <si>
    <t>0.83 (+)</t>
  </si>
  <si>
    <t>0.90 (+)</t>
  </si>
  <si>
    <t>0.94 (+)</t>
  </si>
  <si>
    <t>0.98 (+)</t>
  </si>
  <si>
    <t>0.92 (+)</t>
  </si>
  <si>
    <t>Inadequate</t>
  </si>
  <si>
    <t>Very good</t>
  </si>
  <si>
    <t>246 (not clear: sample should be n=178)</t>
  </si>
  <si>
    <t>Adequate</t>
  </si>
  <si>
    <t>Slight diffs: undergoing arthroscopy, wider age range (15-75 yrs)</t>
  </si>
  <si>
    <t>0.97 (+)</t>
  </si>
  <si>
    <t>0.96 (+)</t>
  </si>
  <si>
    <t>0.86 (+)</t>
  </si>
  <si>
    <t>0.82 (+)</t>
  </si>
  <si>
    <t>0.95 (+)</t>
  </si>
  <si>
    <t>PA</t>
  </si>
  <si>
    <t>8 (?)</t>
  </si>
  <si>
    <t>0.85 (+)</t>
  </si>
  <si>
    <t>Results, ICC (rating)</t>
  </si>
  <si>
    <t>Results, SEM (rating; individual level)</t>
  </si>
  <si>
    <t>0.79 (+)</t>
  </si>
  <si>
    <t>246 (?)</t>
  </si>
  <si>
    <t>0.78 (+)</t>
  </si>
  <si>
    <t>0.80 (+)</t>
  </si>
  <si>
    <t>0.76 (+)</t>
  </si>
  <si>
    <t>0.63 (+)</t>
  </si>
  <si>
    <t>Cross-cultural validity*</t>
  </si>
  <si>
    <t>NOTE: Some studies have used an English version but it seems this EN version has been not validated but just translated</t>
  </si>
  <si>
    <t>Measurement error**</t>
  </si>
  <si>
    <t>SF36</t>
  </si>
  <si>
    <t>Most of the hypotheses confirmed (+)</t>
  </si>
  <si>
    <t>9 (?)</t>
  </si>
  <si>
    <t>10 (?)</t>
  </si>
  <si>
    <t>11 (?)</t>
  </si>
  <si>
    <t>16 (?)</t>
  </si>
  <si>
    <t>SF36, SFMA</t>
  </si>
  <si>
    <t>SUMMARY RESULTS</t>
  </si>
  <si>
    <t>Likert</t>
  </si>
  <si>
    <t>0 to 100 (best)</t>
  </si>
  <si>
    <t>SF36, EQ5D</t>
  </si>
  <si>
    <t>iHOT12</t>
  </si>
  <si>
    <t>36 (11, 18-63)</t>
  </si>
  <si>
    <t>Hip and groin pain</t>
  </si>
  <si>
    <t>6 weeks to 12 months</t>
  </si>
  <si>
    <t>ND</t>
  </si>
  <si>
    <t>Clinical, home</t>
  </si>
  <si>
    <t>50% (reliability) to 86% (responsiveness9</t>
  </si>
  <si>
    <t>37 (11, 18-57)</t>
  </si>
  <si>
    <t>Intra-articular hip lesions</t>
  </si>
  <si>
    <t>After 12 to 24 months form surgery</t>
  </si>
  <si>
    <t>English</t>
  </si>
  <si>
    <t>37 (13, 15-75)</t>
  </si>
  <si>
    <t>Clinical, home (?)</t>
  </si>
  <si>
    <t>Swedish</t>
  </si>
  <si>
    <t>24 (4, 18-30)</t>
  </si>
  <si>
    <t>&gt;2 months</t>
  </si>
  <si>
    <t>?</t>
  </si>
  <si>
    <t>Pre surgery or conservative</t>
  </si>
  <si>
    <t>hernia repair</t>
  </si>
  <si>
    <t>Dutch</t>
  </si>
  <si>
    <t>post surgery (arthroscopy)</t>
  </si>
  <si>
    <t>GRADE</t>
  </si>
  <si>
    <t>RoB study</t>
  </si>
  <si>
    <t>Inconsistency</t>
  </si>
  <si>
    <t>Imprecision</t>
  </si>
  <si>
    <t>Indirectness</t>
  </si>
  <si>
    <t>HOS</t>
  </si>
  <si>
    <t>Martin et al. 2006</t>
  </si>
  <si>
    <t>USA</t>
  </si>
  <si>
    <t>1 factor (68% variance explained, no fit statistic) (?)</t>
  </si>
  <si>
    <t>Adl</t>
  </si>
  <si>
    <t>Sport</t>
  </si>
  <si>
    <t>1 factor (80% variance explained, no fit statistic) (?)</t>
  </si>
  <si>
    <t>Very good (single subscale)</t>
  </si>
  <si>
    <t>ADL and Sport</t>
  </si>
  <si>
    <t>Individuals with acetabular tears</t>
  </si>
  <si>
    <t>Past week</t>
  </si>
  <si>
    <t>2 subscales:ADL (17 items), SPORT (9 items)</t>
  </si>
  <si>
    <t>38 (13, 13-66)</t>
  </si>
  <si>
    <t>52 (14, &lt;70)</t>
  </si>
  <si>
    <t>Clinical</t>
  </si>
  <si>
    <t>Hip labral tear</t>
  </si>
  <si>
    <t>3.4 yrs</t>
  </si>
  <si>
    <t>Martin et al. 2007</t>
  </si>
  <si>
    <t>42 (14, 14 - 79)</t>
  </si>
  <si>
    <t>Labral tear</t>
  </si>
  <si>
    <t>3.1 yrs</t>
  </si>
  <si>
    <t>Home</t>
  </si>
  <si>
    <t>Martin et al. 2008</t>
  </si>
  <si>
    <t>41 (13, 13 to 80)</t>
  </si>
  <si>
    <t>Naal et al. 2011</t>
  </si>
  <si>
    <t>33 (12)</t>
  </si>
  <si>
    <t>76 and 88%</t>
  </si>
  <si>
    <t>Switzerland</t>
  </si>
  <si>
    <t>German</t>
  </si>
  <si>
    <t>SF12, UCLA, WOMAC</t>
  </si>
  <si>
    <t>Lee et al. 2014</t>
  </si>
  <si>
    <t>Korea</t>
  </si>
  <si>
    <t>Labaral tear, FAI, snapping</t>
  </si>
  <si>
    <t>Lee et al, 2014</t>
  </si>
  <si>
    <t>Very good (single subscales)</t>
  </si>
  <si>
    <t>Home, hospital (?)</t>
  </si>
  <si>
    <t>Korean</t>
  </si>
  <si>
    <t>presurgery (arthroscopy)</t>
  </si>
  <si>
    <t>Presurgery (arthroscopy and open)</t>
  </si>
  <si>
    <t>Pre and post surgery (arthroscopy)</t>
  </si>
  <si>
    <t>Post surgery  (arthroscopy)</t>
  </si>
  <si>
    <t>Post Surgery (laparoscopy, open)</t>
  </si>
  <si>
    <t>Doubtful</t>
  </si>
  <si>
    <t>SF36, HOOS</t>
  </si>
  <si>
    <t>Polat et al, 2017</t>
  </si>
  <si>
    <t>35 (11)</t>
  </si>
  <si>
    <t>Pre and post treatment (surgical and conservative)</t>
  </si>
  <si>
    <t>Labral tear, dysplasia, FAI, various</t>
  </si>
  <si>
    <t>Turkey</t>
  </si>
  <si>
    <t>Turkish</t>
  </si>
  <si>
    <t>HHS, NAHS</t>
  </si>
  <si>
    <t>30 (conservative)</t>
  </si>
  <si>
    <t>100 (surgical)</t>
  </si>
  <si>
    <t>Paula Costa et al. 2018</t>
  </si>
  <si>
    <t>Brasil</t>
  </si>
  <si>
    <t>43 (13)</t>
  </si>
  <si>
    <t>Fai and great trochanter pain syndrome</t>
  </si>
  <si>
    <t>0.99 (+)</t>
  </si>
  <si>
    <t>SF12, NAHS</t>
  </si>
  <si>
    <t>young, active patients with hip disorders</t>
  </si>
  <si>
    <t>Evaluative</t>
  </si>
  <si>
    <t>-</t>
  </si>
  <si>
    <t>+</t>
  </si>
  <si>
    <t>Hypotheses not clear (rating ?)</t>
  </si>
  <si>
    <t>SEM from 3 to 16  (- )</t>
  </si>
  <si>
    <t>*, no studies have used two groups in the cross cultural validation; samples were compared with the sample of the developmental paper.</t>
  </si>
  <si>
    <t>iHOT33</t>
  </si>
  <si>
    <t>Symptoms, function, sport, occupational, QOL</t>
  </si>
  <si>
    <t>1 scale (33 items)</t>
  </si>
  <si>
    <t>Past month</t>
  </si>
  <si>
    <t>VAS</t>
  </si>
  <si>
    <t>NAHS</t>
  </si>
  <si>
    <t>Mohtadi et al. 2012</t>
  </si>
  <si>
    <t>37 (SD, 16 - 80)</t>
  </si>
  <si>
    <t>Setting/context</t>
  </si>
  <si>
    <t>Intervention not specified</t>
  </si>
  <si>
    <t>Diagnosis (?)</t>
  </si>
  <si>
    <t>Mothadi et al. 2012</t>
  </si>
  <si>
    <t>150 (?)</t>
  </si>
  <si>
    <t>35 to 44 (no SD, no range)</t>
  </si>
  <si>
    <t>27 to 150</t>
  </si>
  <si>
    <t>Hip pathologies</t>
  </si>
  <si>
    <t>2.5 to 6.3 yrs</t>
  </si>
  <si>
    <t>USA, Canada, UK, Switwerland</t>
  </si>
  <si>
    <t>English (Switzerland, ?)</t>
  </si>
  <si>
    <t>Polesello et al. 2012</t>
  </si>
  <si>
    <t>&lt;40 yrs</t>
  </si>
  <si>
    <t>Hip pain</t>
  </si>
  <si>
    <t>Portuguese</t>
  </si>
  <si>
    <t>Ruiz-Iban et al. 2015</t>
  </si>
  <si>
    <t>Spain</t>
  </si>
  <si>
    <t>44 (11, 22 - 60)</t>
  </si>
  <si>
    <t>Pre and post surgery</t>
  </si>
  <si>
    <t>FAI, OA, gluteous pathology, Perthes, dysplasia</t>
  </si>
  <si>
    <t>&gt; 6 months</t>
  </si>
  <si>
    <t>Spanish</t>
  </si>
  <si>
    <t>Baumann et al. 2016</t>
  </si>
  <si>
    <t>Germany</t>
  </si>
  <si>
    <t>Baumann et al 2016</t>
  </si>
  <si>
    <t>34 (12, 14-63)</t>
  </si>
  <si>
    <t>hip disorders</t>
  </si>
  <si>
    <t>Tijssen et al, 2018</t>
  </si>
  <si>
    <t>4 factors confirmed by testing each factor separately but the PROMs has 1 total score not 4</t>
  </si>
  <si>
    <t>33 (9)</t>
  </si>
  <si>
    <t>Tijssen et al. 2018</t>
  </si>
  <si>
    <t>Pre and post surgery-conservative</t>
  </si>
  <si>
    <t>CA from 0.90 to 0.98 (+)</t>
  </si>
  <si>
    <t>SEM 5 to 9 (-)</t>
  </si>
  <si>
    <t>Griffin et al. 2012</t>
  </si>
  <si>
    <t>UK</t>
  </si>
  <si>
    <t>EFA on iHOT33 identified more than 4 factors (Authors wrote "at least 4 factors")</t>
  </si>
  <si>
    <t>Jonasson et al.</t>
  </si>
  <si>
    <t>2 factors (?)</t>
  </si>
  <si>
    <t>2 factors (?, no fit indices)</t>
  </si>
  <si>
    <t>3.6 to 4.2</t>
  </si>
  <si>
    <t>Clinical, home(?)</t>
  </si>
  <si>
    <t xml:space="preserve">English </t>
  </si>
  <si>
    <t>1 scale (12 items)</t>
  </si>
  <si>
    <t>104 to 1833</t>
  </si>
  <si>
    <t>Jonasson et al. 2014</t>
  </si>
  <si>
    <t>Pre andpost surgery (Arthroscopy)</t>
  </si>
  <si>
    <t>pre (?)</t>
  </si>
  <si>
    <t>Error in SDC calculation</t>
  </si>
  <si>
    <t>Stevens et al 2015</t>
  </si>
  <si>
    <t>51 (9, 18-60)</t>
  </si>
  <si>
    <t xml:space="preserve">Hip disorders </t>
  </si>
  <si>
    <t>&gt;6 months</t>
  </si>
  <si>
    <t>7.3 (?)</t>
  </si>
  <si>
    <t>China</t>
  </si>
  <si>
    <t>Li et al. 2017</t>
  </si>
  <si>
    <t>43 (11, 18-60)</t>
  </si>
  <si>
    <t>Gender (% female)</t>
  </si>
  <si>
    <t>Avascular necrosis, hip dysplasia, FAI</t>
  </si>
  <si>
    <t>Chinese</t>
  </si>
  <si>
    <t>1 factor (68% variance explained) (?)</t>
  </si>
  <si>
    <t>Stevens et al. 2015 (EXCLUDED)</t>
  </si>
  <si>
    <t>ICC 0.88 to 0.94 (+)</t>
  </si>
  <si>
    <t>No hypotheses reported and no hypotheses could be defined by the review team (?)</t>
  </si>
  <si>
    <t>The only hypothesis (SDC&lt;MIC) is wrong (criterion for agreement and not responsiveness)</t>
  </si>
  <si>
    <t>Indaequate (statistic not appropriate)</t>
  </si>
  <si>
    <t>Error in SDC calculation (Authors used the formula for group and not individual)</t>
  </si>
  <si>
    <t>8.9; MIC 10 (-)</t>
  </si>
  <si>
    <t>6.8; MIC 14 (-)</t>
  </si>
  <si>
    <t>Doubtful (evidence of stability, time interval 2 weeks but completed after 28 days, home vs clinic, recall time different: current retest, probably last month test)</t>
  </si>
  <si>
    <t>Consistency of subscales and total reporteed but PROM only use total score.</t>
  </si>
  <si>
    <t>Adequate (EQ5D clear, but not sure how to apply to this population; why expected r &gt;0.70 with a generic instrument?; HOS has 2 subscales only but 1 correlation reported)</t>
  </si>
  <si>
    <t xml:space="preserve">4 hypotheses confirmed (+), 1 not tested </t>
  </si>
  <si>
    <t>4 hyp confirmed (+) 1 not tested</t>
  </si>
  <si>
    <t>36.5 to 39.3 (no SD, no range)</t>
  </si>
  <si>
    <t>36.5 to 39.3 (no SD), 43% female</t>
  </si>
  <si>
    <t>Inadequate (no EFA or CFA on the short version)</t>
  </si>
  <si>
    <t>Doubtful (stat not optimal)</t>
  </si>
  <si>
    <t>CA for the whole scale but 2 factors found</t>
  </si>
  <si>
    <t>12 hyp confirmed (+), 1 hyp not confirmed, Phys HAGOS &lt;0.5 (-)</t>
  </si>
  <si>
    <t>1 hyp not confirmed, 6 items of iHOT r&lt;0.3 with GPE (-), 1 hyp confirmed (+)</t>
  </si>
  <si>
    <t>No fit indices</t>
  </si>
  <si>
    <t xml:space="preserve">Adequate (EFA) </t>
  </si>
  <si>
    <t>Higher interval time for retest than suggested (24 days, 14 to 90 days), no evidence of stability, no ICC model stated</t>
  </si>
  <si>
    <t>GPE &lt;20 point stable, but for pain - Sample low but not considered for the rating</t>
  </si>
  <si>
    <t>Results: SEM, MIC (rating; individual level)</t>
  </si>
  <si>
    <t>6.2, MIC 8.7 and 8.9 (-)</t>
  </si>
  <si>
    <t>SEM 6.2 to 6.8 (-)</t>
  </si>
  <si>
    <t>Mathematical coupling and spurious correlation (iHOT12 included in iHOT33) - Ref iHOT33</t>
  </si>
  <si>
    <t xml:space="preserve">Low case:item ratio for FA </t>
  </si>
  <si>
    <t>Inadequate (not calculated on unidimensional scale or calculated on a scale which is not undimensional)</t>
  </si>
  <si>
    <t xml:space="preserve">Adequate </t>
  </si>
  <si>
    <t>1 hyp confirmed(+)</t>
  </si>
  <si>
    <t>1 hyp confirmed (iHOT33 vs iHOT12, r2=0.96) (+)</t>
  </si>
  <si>
    <t>17 hyp confirmed, 1 hyp not confirmed (-)</t>
  </si>
  <si>
    <t>ES=0.98. No hypotheses reported but the review team hypothesised a ES &lt;0.8 after surginal intervention. 1 hyp confirmed (+)</t>
  </si>
  <si>
    <t>2 hyp confirmed (+), 1 hyp not confirmed (-)</t>
  </si>
  <si>
    <t>NO hyp stated from the Author and no hyp defined by review team. ES 2.0, SRM 1.7, Respons Ratio 6.7 (?)</t>
  </si>
  <si>
    <t>English (what about the Swiss sample?)</t>
  </si>
  <si>
    <t>Floor ceiling effect</t>
  </si>
  <si>
    <t>No</t>
  </si>
  <si>
    <t>Inadequate (no sample description)</t>
  </si>
  <si>
    <t>Brasil (Portuguese)</t>
  </si>
  <si>
    <t>2 hyp confirmed (+)</t>
  </si>
  <si>
    <t>NO</t>
  </si>
  <si>
    <t>6, MIC 10 (-)</t>
  </si>
  <si>
    <t>Time frame acceptable, &lt;15 days</t>
  </si>
  <si>
    <t>MIC 6.1</t>
  </si>
  <si>
    <t>5.6, MIC literature (?)</t>
  </si>
  <si>
    <t>4.7,  MIC literature (?)</t>
  </si>
  <si>
    <t>Comparing with literature can be - or +</t>
  </si>
  <si>
    <t>1 hyp confirmed (+)</t>
  </si>
  <si>
    <t xml:space="preserve">Inadequate (stat not appropriate, no correlation with iHOT total score) </t>
  </si>
  <si>
    <t>Inadequate (no CFA on the whole scale)</t>
  </si>
  <si>
    <t>Doubtful (evidence of stability, time interval 2 weeks but completed after 28 days, home vs clinic, recall time different: current status for retest, probably last month for test)</t>
  </si>
  <si>
    <t>Doubtful (no evidence it is possible to aggregate and generate a single score)</t>
  </si>
  <si>
    <t>15 hyp confirmed (+)</t>
  </si>
  <si>
    <t>6 .0, MIC 10.6 (-)</t>
  </si>
  <si>
    <t>Inadequate (no evidence of structural validity and whether acceptable to produce an aggregate single total score)</t>
  </si>
  <si>
    <t>Not clear 5th hyp (Ref for convergence: EQ5D, HOS, GRC)</t>
  </si>
  <si>
    <t>Ref for convergence: EQ5D,HOOS, NPainRS</t>
  </si>
  <si>
    <t>Inadequate (statistic not appropriate)</t>
  </si>
  <si>
    <t xml:space="preserve">Time frame acceptbale, two weeks </t>
  </si>
  <si>
    <t>Adequate (not sure WOMAC for this population)</t>
  </si>
  <si>
    <t>9 hyp confirmed (+), 1 not confirmed (-)</t>
  </si>
  <si>
    <t>Hypothese from the review team - Ref convergence: EQ5D, WOMAC</t>
  </si>
  <si>
    <t>Adequate (hypothese developed by review team)</t>
  </si>
  <si>
    <t>Adequate (hyp defined by the review team)</t>
  </si>
  <si>
    <t>No (yes considering MDC)</t>
  </si>
  <si>
    <t xml:space="preserve">Inadequate (EFA on single subscales and no CFA or EFA on the whole scale) </t>
  </si>
  <si>
    <t>Very good (for each subscale)</t>
  </si>
  <si>
    <r>
      <t>Eigenvalue=3.2 (46% variance explained, VE) (</t>
    </r>
    <r>
      <rPr>
        <b/>
        <sz val="11"/>
        <color theme="1"/>
        <rFont val="Calibri"/>
        <family val="2"/>
        <scheme val="minor"/>
      </rPr>
      <t>? , no fit indices)</t>
    </r>
  </si>
  <si>
    <r>
      <t xml:space="preserve">Eigenvalue=5.6 (56% VE) </t>
    </r>
    <r>
      <rPr>
        <b/>
        <sz val="11"/>
        <color theme="1"/>
        <rFont val="Calibri"/>
        <family val="2"/>
        <scheme val="minor"/>
      </rPr>
      <t>(?)</t>
    </r>
  </si>
  <si>
    <r>
      <t xml:space="preserve">Eigenvalue=3.3 (66% VE) </t>
    </r>
    <r>
      <rPr>
        <b/>
        <sz val="11"/>
        <color theme="1"/>
        <rFont val="Calibri"/>
        <family val="2"/>
        <scheme val="minor"/>
      </rPr>
      <t>(?)</t>
    </r>
  </si>
  <si>
    <t>Eigenvalue=5.3 (66% VE) (?)</t>
  </si>
  <si>
    <r>
      <t xml:space="preserve">Eigenvalue=1.8 (66% VE) </t>
    </r>
    <r>
      <rPr>
        <b/>
        <sz val="11"/>
        <color theme="1"/>
        <rFont val="Calibri"/>
        <family val="2"/>
        <scheme val="minor"/>
      </rPr>
      <t xml:space="preserve"> (?)</t>
    </r>
  </si>
  <si>
    <r>
      <t xml:space="preserve">Eigenvalue=2.9 (46% VE) </t>
    </r>
    <r>
      <rPr>
        <b/>
        <sz val="11"/>
        <color theme="1"/>
        <rFont val="Calibri"/>
        <family val="2"/>
        <scheme val="minor"/>
      </rPr>
      <t xml:space="preserve"> (?)</t>
    </r>
  </si>
  <si>
    <t>Ceiling post surgery (19%)</t>
  </si>
  <si>
    <t>Floor pre and post (39 and 28%)</t>
  </si>
  <si>
    <t>No FA on structure of the whole scale</t>
  </si>
  <si>
    <t>ICC 0.78 to 0.97 (+)</t>
  </si>
  <si>
    <t>32 hyp confirmed (+), 1 not confirmed (-), 1 not tested (?)</t>
  </si>
  <si>
    <t>5 hyp confirmed (+) and 2 studies (?)</t>
  </si>
  <si>
    <t>Overall rating</t>
  </si>
  <si>
    <t>Quality of evidence</t>
  </si>
  <si>
    <t>Serious</t>
  </si>
  <si>
    <t>No EfA or CFA on the short version despite 1 summary score</t>
  </si>
  <si>
    <t>Low</t>
  </si>
  <si>
    <t>Moderate</t>
  </si>
  <si>
    <t>High</t>
  </si>
  <si>
    <t>4 subscales seem  to be confirmed using EFA (no results reported), but PROM score is 1 summary total score that assumes a higher-order construct (but not tested and confirmed)</t>
  </si>
  <si>
    <t>Extremely serious</t>
  </si>
  <si>
    <t>Very low</t>
  </si>
  <si>
    <t>Very serious</t>
  </si>
  <si>
    <t>Results: SEM, SDC, MIC (rating)</t>
  </si>
  <si>
    <t>5 hyp confirmed (+), 1 not confirmed (-)</t>
  </si>
  <si>
    <t>Ref for convergence: ENAHS</t>
  </si>
  <si>
    <t>Ref for convergence: SF36</t>
  </si>
  <si>
    <t>Ref for convergence: WOMAC</t>
  </si>
  <si>
    <t>3 hyp confirmed (+)</t>
  </si>
  <si>
    <t>8 hyp confirmed (+)</t>
  </si>
  <si>
    <t>1 hyp for each subscale</t>
  </si>
  <si>
    <t>7, SDC 19, MIC 9 (-)</t>
  </si>
  <si>
    <t>6, SDC 18, MIC 1 (-)</t>
  </si>
  <si>
    <t>5, SDC 15, MIC 9 (-)</t>
  </si>
  <si>
    <t>5, SDC 14, MIC 9 (-)</t>
  </si>
  <si>
    <t>3, SDC 8, MIC 10 (-)</t>
  </si>
  <si>
    <t>4, SDC 12, MIC 6 (-)</t>
  </si>
  <si>
    <t>9 hyp confirmed (+), 3 hyp not confirmed (-)</t>
  </si>
  <si>
    <t>we considered 1 hyp for each subscale</t>
  </si>
  <si>
    <t>Inadequate (EFA on single subscales and no CFA on the whole scale) - No evidence of strucure from the lit can be used</t>
  </si>
  <si>
    <r>
      <t>Eigenvalue=3.1 (45% variance explained, VE) (</t>
    </r>
    <r>
      <rPr>
        <b/>
        <sz val="11"/>
        <color theme="1"/>
        <rFont val="Calibri"/>
        <family val="2"/>
        <scheme val="minor"/>
      </rPr>
      <t>?, no fit indices)</t>
    </r>
  </si>
  <si>
    <r>
      <t xml:space="preserve">Eigenvalue=5.1 (51% VE) </t>
    </r>
    <r>
      <rPr>
        <b/>
        <sz val="11"/>
        <color theme="1"/>
        <rFont val="Calibri"/>
        <family val="2"/>
        <scheme val="minor"/>
      </rPr>
      <t xml:space="preserve"> (?)</t>
    </r>
  </si>
  <si>
    <t>Eigenvalue=3.5 (70% VE)  (?)</t>
  </si>
  <si>
    <t>Eigenvalue=4.6 (57% VE)  (?)</t>
  </si>
  <si>
    <t>Eigenvalue=1.7 (86% VE)  (?)</t>
  </si>
  <si>
    <t>Eigenvalue=3.0 (60% VE)  (?)</t>
  </si>
  <si>
    <r>
      <t xml:space="preserve">0.26 (error)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13.6 (random variation, LoA) (?)</t>
    </r>
  </si>
  <si>
    <t>6.4, SDC 17.7,  MIC 10.1 (-)</t>
  </si>
  <si>
    <t>6.8, SDC 18.8, MIC 9.9 (-)</t>
  </si>
  <si>
    <t>7.2,SDC  20.0, MIC 11.6 (-)</t>
  </si>
  <si>
    <t>8.0, SDC 22.2, MIC 13.6 (-)</t>
  </si>
  <si>
    <t>12.2, SDC 33.8, MIC 17.1 (-)</t>
  </si>
  <si>
    <t>6.4, SDC 17.7, MIC 11.7  (-)</t>
  </si>
  <si>
    <t>3, SDC 8.3, MIC 9.5 (-)</t>
  </si>
  <si>
    <t>4.9, SDC 13.6, MIC 11.8 (+)</t>
  </si>
  <si>
    <t>3.0, SDC 8.3, MCI 9.5 (-)</t>
  </si>
  <si>
    <t>4.5, SDC 12.5, MIC 13.1 (+)</t>
  </si>
  <si>
    <t>5.8, SDC 16.1, MIC 16.9 (-)</t>
  </si>
  <si>
    <t>2.8, SDC 7.8, MIC 12.1 (-)</t>
  </si>
  <si>
    <t>7 hyp confirmed (+), 1 hyp not confirmed (-)</t>
  </si>
  <si>
    <t>Ref for convergence: EQ5D, iHOT12</t>
  </si>
  <si>
    <t>Ceiling post (32%)</t>
  </si>
  <si>
    <t>Ceiling post (16%)</t>
  </si>
  <si>
    <t>Ceiling post (28%)</t>
  </si>
  <si>
    <t>Floor (31.5% pre, 21.9% post)</t>
  </si>
  <si>
    <t>Ceiling (16.9% post)</t>
  </si>
  <si>
    <t>5.8, SDC 16.0, MIC Lit.  (-)</t>
  </si>
  <si>
    <t>5.5, SDC 15.3, MIC Lit. (-)</t>
  </si>
  <si>
    <t>7.7, SDC 21.3, MIC Lit. (-)</t>
  </si>
  <si>
    <t>7.9, SDC 21.9, MIC Lit. (-)</t>
  </si>
  <si>
    <t>8.0, SDC 22.3, MIC Lit. (-)</t>
  </si>
  <si>
    <t>6.5, SDC 18.1, MIC Lit. (-)</t>
  </si>
  <si>
    <r>
      <t xml:space="preserve">Eigenvalue= 4.4 (62% VE) </t>
    </r>
    <r>
      <rPr>
        <b/>
        <sz val="11"/>
        <color theme="0" tint="-0.499984740745262"/>
        <rFont val="Calibri"/>
        <family val="2"/>
        <scheme val="minor"/>
      </rPr>
      <t>- ? (no fit indices)</t>
    </r>
  </si>
  <si>
    <t>Eigenvalue=6.9 (68% VE)  (?)</t>
  </si>
  <si>
    <t>Eigenvalue=4.0 (79% VE)  (?)</t>
  </si>
  <si>
    <t>Eigenvalue=6.8 (86% VE)  (?)</t>
  </si>
  <si>
    <t>Eigenvalue=1.9 (93% VE)  (?)</t>
  </si>
  <si>
    <t>Variance explained of each subscale from 45 to 93% - NO CFA or EFA on the whole instrument - No fit statistic (?)</t>
  </si>
  <si>
    <t>CA from 0.77 to 0.97 (+)</t>
  </si>
  <si>
    <t>ICC from 0.79 to 0.97 (+)</t>
  </si>
  <si>
    <t>15 hyp confirmed (+), 2 not confirmed (-)</t>
  </si>
  <si>
    <t>19 hyp confirmed (+), 3 not confirmed (-)</t>
  </si>
  <si>
    <t>3, SDC 9, MIC 5 (-)</t>
  </si>
  <si>
    <t>4, SDC 13, MIC 6 (-)</t>
  </si>
  <si>
    <t>3 hyp confirmed (+), 1 not confirmed (-)</t>
  </si>
  <si>
    <t>Ceiling (16% post)</t>
  </si>
  <si>
    <t>6.4, SDC 17.8, MIC? (?)</t>
  </si>
  <si>
    <t>10.4, SDC 28.9, MIC? (?)</t>
  </si>
  <si>
    <t>Inadequate (EFA on single subscales but not the whole instrument: arbitrary assignment to different domains) (-)</t>
  </si>
  <si>
    <t>Variance explained of each subscale from 68 to 80% - No fit statistic and no overall structure examined</t>
  </si>
  <si>
    <t>SDC 3, MIC 9 (+)</t>
  </si>
  <si>
    <t>SDC 3, MIC 6 (+)</t>
  </si>
  <si>
    <t>Adequate (time frame 10 days)</t>
  </si>
  <si>
    <t>4, SDC 11, MIC? (?)</t>
  </si>
  <si>
    <t>8, SDC 22, MIC?  (?)</t>
  </si>
  <si>
    <t>5 hyp confirmed (+)</t>
  </si>
  <si>
    <t>No (yes if MDC taken into accunt)</t>
  </si>
  <si>
    <t>Doubtful (2-3 weeks time interval)</t>
  </si>
  <si>
    <t>Inadequate (stat not appropriate)</t>
  </si>
  <si>
    <t>No hypothesis tested or defined by the review team (?)</t>
  </si>
  <si>
    <t xml:space="preserve">No  </t>
  </si>
  <si>
    <t xml:space="preserve">Adequate (time interval, 7-14 days) </t>
  </si>
  <si>
    <t xml:space="preserve">Adequate (time interval, 8 days) </t>
  </si>
  <si>
    <t>1.6, SDC 4.3, MIC? (?)</t>
  </si>
  <si>
    <t>0.96, SDC 2.6, MIC? (?)</t>
  </si>
  <si>
    <t>1 hyp confirmed (+), 3 hyp not confirmed (-) (hyp from the review team)</t>
  </si>
  <si>
    <t>2 hyp confirmed (+), (hyp from the review team)</t>
  </si>
  <si>
    <t>Doubtful (2 days, recall bias)</t>
  </si>
  <si>
    <t>1.7, SDC 4.6, MIC? (?) - Error in the calcualtion of MIC</t>
  </si>
  <si>
    <t>1.9, SDC 5.5, MIC?  (?)</t>
  </si>
  <si>
    <t>Seija et al. 2014</t>
  </si>
  <si>
    <t>6 hyp confirmed (+), 1 hyp not confirmed (-)</t>
  </si>
  <si>
    <t>Seijas et al. 2014</t>
  </si>
  <si>
    <t>45.1 (12.1, 18 to 65)</t>
  </si>
  <si>
    <t>Pre post surgery</t>
  </si>
  <si>
    <t>Hip pathology</t>
  </si>
  <si>
    <t>Clinic, home</t>
  </si>
  <si>
    <t xml:space="preserve">Spain </t>
  </si>
  <si>
    <t xml:space="preserve">Spanish </t>
  </si>
  <si>
    <t>Adequate (15 days time interval)</t>
  </si>
  <si>
    <t>8.5, SDC 22.8, MIC? (?)</t>
  </si>
  <si>
    <t>5.1, SDC 13.7, MIC? (?)</t>
  </si>
  <si>
    <t>Refs: WOMAC</t>
  </si>
  <si>
    <t>6 hyp confirmed (+)</t>
  </si>
  <si>
    <t>CA from 0.90 to 0.96 (+)</t>
  </si>
  <si>
    <t>ICC from 0.82 to 0.99 (+)</t>
  </si>
  <si>
    <t>SEM from 1.6 to 6.4 for ADL, from 1.9 to 10.4 for Sport; no MIC (?)</t>
  </si>
  <si>
    <t>Pre and post treatment (conservtive and surgery mainly arthroscopy)</t>
  </si>
  <si>
    <t>Sufficient (+)</t>
  </si>
  <si>
    <t>Insufficient (-)</t>
  </si>
  <si>
    <r>
      <t>Indeterminate (?</t>
    </r>
    <r>
      <rPr>
        <b/>
        <sz val="11"/>
        <color theme="1"/>
        <rFont val="Calibri"/>
        <family val="2"/>
      </rPr>
      <t>)</t>
    </r>
  </si>
  <si>
    <t>Indeterminate (?)</t>
  </si>
  <si>
    <t xml:space="preserve"> (-)</t>
  </si>
  <si>
    <t>Indetermined (?)</t>
  </si>
  <si>
    <t>26 hyp confirmed (+), 4 hyp not confirmed (+)</t>
  </si>
  <si>
    <t>iHOT-33</t>
  </si>
  <si>
    <t>USA (English)</t>
  </si>
  <si>
    <t>Australia (English)</t>
  </si>
  <si>
    <t>Spain (Spanish)</t>
  </si>
  <si>
    <t>Netherland (Dutch)</t>
  </si>
  <si>
    <t>China (Chinese)</t>
  </si>
  <si>
    <t>Denmark (Danish)</t>
  </si>
  <si>
    <t>Sweden (Swedish)</t>
  </si>
  <si>
    <t>Australia (English0</t>
  </si>
  <si>
    <t>Switzerland (German)</t>
  </si>
  <si>
    <t>Korea (Korean)</t>
  </si>
  <si>
    <t>Turkey (Turkish)</t>
  </si>
  <si>
    <t>Germany (German)</t>
  </si>
  <si>
    <t>UK (English)</t>
  </si>
  <si>
    <t>iHOT-12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</si>
</sst>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8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justify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justify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0" xfId="0" applyBorder="1"/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/>
    <xf numFmtId="0" fontId="0" fillId="0" borderId="11" xfId="0" applyBorder="1"/>
    <xf numFmtId="0" fontId="4" fillId="0" borderId="11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1" fillId="0" borderId="0" xfId="0" applyFont="1"/>
    <xf numFmtId="0" fontId="0" fillId="0" borderId="10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0" fillId="2" borderId="6" xfId="0" applyFill="1" applyBorder="1"/>
    <xf numFmtId="0" fontId="0" fillId="0" borderId="1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 vertical="top" wrapText="1"/>
    </xf>
    <xf numFmtId="9" fontId="0" fillId="0" borderId="1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justify"/>
    </xf>
    <xf numFmtId="0" fontId="0" fillId="0" borderId="14" xfId="0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justify"/>
    </xf>
    <xf numFmtId="0" fontId="0" fillId="0" borderId="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9" fontId="0" fillId="0" borderId="1" xfId="0" applyNumberFormat="1" applyFill="1" applyBorder="1" applyAlignment="1">
      <alignment horizontal="left" vertical="top" wrapText="1"/>
    </xf>
    <xf numFmtId="9" fontId="0" fillId="0" borderId="1" xfId="281" applyFont="1" applyBorder="1"/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/>
    <xf numFmtId="0" fontId="7" fillId="0" borderId="10" xfId="0" applyFont="1" applyFill="1" applyBorder="1"/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7" fillId="0" borderId="0" xfId="0" applyFont="1" applyFill="1"/>
    <xf numFmtId="0" fontId="1" fillId="2" borderId="14" xfId="0" applyFont="1" applyFill="1" applyBorder="1" applyAlignment="1">
      <alignment horizontal="center" vertical="top" wrapText="1"/>
    </xf>
    <xf numFmtId="0" fontId="9" fillId="0" borderId="11" xfId="0" applyFont="1" applyFill="1" applyBorder="1"/>
    <xf numFmtId="9" fontId="0" fillId="0" borderId="1" xfId="281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9" fontId="0" fillId="0" borderId="11" xfId="0" applyNumberForma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/>
    <xf numFmtId="0" fontId="9" fillId="0" borderId="11" xfId="0" applyFont="1" applyBorder="1"/>
    <xf numFmtId="0" fontId="9" fillId="0" borderId="10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horizontal="left" vertical="top" wrapText="1"/>
    </xf>
    <xf numFmtId="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9" fontId="9" fillId="0" borderId="1" xfId="0" applyNumberFormat="1" applyFont="1" applyBorder="1"/>
    <xf numFmtId="9" fontId="0" fillId="0" borderId="1" xfId="28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5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15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Border="1"/>
    <xf numFmtId="0" fontId="0" fillId="0" borderId="15" xfId="0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/>
    <xf numFmtId="0" fontId="0" fillId="0" borderId="9" xfId="0" applyBorder="1" applyAlignment="1">
      <alignment horizontal="left" vertical="top" wrapText="1"/>
    </xf>
    <xf numFmtId="0" fontId="0" fillId="0" borderId="8" xfId="0" applyBorder="1"/>
    <xf numFmtId="0" fontId="0" fillId="0" borderId="9" xfId="0" applyBorder="1"/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9" fontId="0" fillId="0" borderId="13" xfId="0" applyNumberForma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9" fontId="0" fillId="0" borderId="1" xfId="281" applyFont="1" applyBorder="1" applyAlignment="1">
      <alignment horizontal="left" vertical="top"/>
    </xf>
    <xf numFmtId="9" fontId="0" fillId="0" borderId="6" xfId="0" applyNumberForma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10" fontId="0" fillId="0" borderId="1" xfId="0" applyNumberForma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justify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0" xfId="0" applyFill="1" applyBorder="1"/>
    <xf numFmtId="0" fontId="0" fillId="0" borderId="0" xfId="0" applyFill="1" applyBorder="1"/>
    <xf numFmtId="0" fontId="0" fillId="0" borderId="0" xfId="0" applyFill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7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justify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6" xfId="0" applyFill="1" applyBorder="1"/>
    <xf numFmtId="0" fontId="0" fillId="3" borderId="0" xfId="0" applyFill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justify"/>
    </xf>
    <xf numFmtId="0" fontId="1" fillId="3" borderId="1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/>
    <xf numFmtId="0" fontId="0" fillId="0" borderId="9" xfId="0" applyFill="1" applyBorder="1"/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2" xfId="0" applyFill="1" applyBorder="1"/>
    <xf numFmtId="0" fontId="0" fillId="0" borderId="13" xfId="0" applyFill="1" applyBorder="1" applyAlignment="1">
      <alignment horizontal="left" vertical="top"/>
    </xf>
    <xf numFmtId="0" fontId="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</cellXfs>
  <cellStyles count="38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Normal" xfId="0" builtinId="0"/>
    <cellStyle name="Percent" xfId="28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tabSelected="1" zoomScaleNormal="100" workbookViewId="0">
      <selection sqref="A1:A2"/>
    </sheetView>
  </sheetViews>
  <sheetFormatPr defaultColWidth="8.85546875" defaultRowHeight="15" x14ac:dyDescent="0.25"/>
  <cols>
    <col min="1" max="1" width="18.42578125" bestFit="1" customWidth="1"/>
    <col min="2" max="2" width="13.42578125" customWidth="1"/>
    <col min="3" max="3" width="7.7109375" customWidth="1"/>
    <col min="4" max="4" width="13.85546875" customWidth="1"/>
    <col min="5" max="5" width="15" bestFit="1" customWidth="1"/>
    <col min="6" max="6" width="13.28515625" customWidth="1"/>
    <col min="7" max="7" width="8.28515625" customWidth="1"/>
    <col min="8" max="8" width="14.140625" customWidth="1"/>
    <col min="9" max="9" width="14.7109375" customWidth="1"/>
    <col min="10" max="10" width="15.85546875" customWidth="1"/>
    <col min="12" max="12" width="13.7109375" customWidth="1"/>
    <col min="13" max="13" width="16.42578125" customWidth="1"/>
    <col min="14" max="14" width="14" customWidth="1"/>
    <col min="16" max="17" width="10" customWidth="1"/>
    <col min="18" max="18" width="16.28515625" customWidth="1"/>
    <col min="20" max="20" width="11.42578125" customWidth="1"/>
    <col min="21" max="21" width="26.42578125" customWidth="1"/>
    <col min="22" max="22" width="13" customWidth="1"/>
    <col min="23" max="23" width="8.140625" customWidth="1"/>
    <col min="24" max="24" width="11" customWidth="1"/>
    <col min="25" max="25" width="14.28515625" customWidth="1"/>
    <col min="26" max="26" width="12.42578125" customWidth="1"/>
    <col min="29" max="29" width="14.140625" customWidth="1"/>
    <col min="30" max="30" width="12.85546875" customWidth="1"/>
    <col min="31" max="31" width="17.85546875" bestFit="1" customWidth="1"/>
  </cols>
  <sheetData>
    <row r="1" spans="1:31" x14ac:dyDescent="0.25">
      <c r="A1" s="139" t="s">
        <v>30</v>
      </c>
      <c r="B1" s="141" t="s">
        <v>1</v>
      </c>
      <c r="C1" s="143" t="s">
        <v>33</v>
      </c>
      <c r="D1" s="144"/>
      <c r="E1" s="144"/>
      <c r="F1" s="145"/>
      <c r="G1" s="149" t="s">
        <v>5</v>
      </c>
      <c r="H1" s="150"/>
      <c r="I1" s="150"/>
      <c r="J1" s="151"/>
      <c r="K1" s="149" t="s">
        <v>95</v>
      </c>
      <c r="L1" s="150"/>
      <c r="M1" s="150"/>
      <c r="N1" s="151"/>
      <c r="O1" s="149" t="s">
        <v>6</v>
      </c>
      <c r="P1" s="150"/>
      <c r="Q1" s="150"/>
      <c r="R1" s="151"/>
      <c r="S1" s="149" t="s">
        <v>97</v>
      </c>
      <c r="T1" s="150"/>
      <c r="U1" s="150"/>
      <c r="V1" s="151"/>
      <c r="W1" s="149" t="s">
        <v>7</v>
      </c>
      <c r="X1" s="150"/>
      <c r="Y1" s="150"/>
      <c r="Z1" s="151"/>
      <c r="AA1" s="138" t="s">
        <v>29</v>
      </c>
      <c r="AB1" s="138"/>
      <c r="AC1" s="138"/>
      <c r="AD1" s="27"/>
      <c r="AE1" s="141" t="s">
        <v>308</v>
      </c>
    </row>
    <row r="2" spans="1:31" ht="45" x14ac:dyDescent="0.25">
      <c r="A2" s="140"/>
      <c r="B2" s="142"/>
      <c r="C2" s="7" t="s">
        <v>2</v>
      </c>
      <c r="D2" s="7" t="s">
        <v>3</v>
      </c>
      <c r="E2" s="7" t="s">
        <v>4</v>
      </c>
      <c r="F2" s="7" t="s">
        <v>34</v>
      </c>
      <c r="G2" s="7" t="s">
        <v>2</v>
      </c>
      <c r="H2" s="7" t="s">
        <v>3</v>
      </c>
      <c r="I2" s="7" t="s">
        <v>4</v>
      </c>
      <c r="J2" s="7" t="s">
        <v>34</v>
      </c>
      <c r="K2" s="7" t="s">
        <v>2</v>
      </c>
      <c r="L2" s="7" t="s">
        <v>3</v>
      </c>
      <c r="M2" s="7" t="s">
        <v>4</v>
      </c>
      <c r="N2" s="7" t="s">
        <v>34</v>
      </c>
      <c r="O2" s="7" t="s">
        <v>2</v>
      </c>
      <c r="P2" s="7" t="s">
        <v>3</v>
      </c>
      <c r="Q2" s="7" t="s">
        <v>87</v>
      </c>
      <c r="R2" s="7" t="s">
        <v>34</v>
      </c>
      <c r="S2" s="7" t="s">
        <v>2</v>
      </c>
      <c r="T2" s="7" t="s">
        <v>3</v>
      </c>
      <c r="U2" s="47" t="s">
        <v>363</v>
      </c>
      <c r="V2" s="7" t="s">
        <v>34</v>
      </c>
      <c r="W2" s="7" t="s">
        <v>2</v>
      </c>
      <c r="X2" s="7" t="s">
        <v>3</v>
      </c>
      <c r="Y2" s="7" t="s">
        <v>4</v>
      </c>
      <c r="Z2" s="7" t="s">
        <v>34</v>
      </c>
      <c r="AA2" s="7" t="s">
        <v>2</v>
      </c>
      <c r="AB2" s="7" t="s">
        <v>3</v>
      </c>
      <c r="AC2" s="7" t="s">
        <v>4</v>
      </c>
      <c r="AD2" s="7" t="s">
        <v>34</v>
      </c>
      <c r="AE2" s="142"/>
    </row>
    <row r="3" spans="1:31" ht="75" customHeight="1" x14ac:dyDescent="0.25">
      <c r="A3" s="152" t="s">
        <v>31</v>
      </c>
      <c r="B3" s="181" t="s">
        <v>481</v>
      </c>
      <c r="C3" s="152">
        <v>101</v>
      </c>
      <c r="D3" s="146" t="s">
        <v>338</v>
      </c>
      <c r="E3" s="45" t="s">
        <v>340</v>
      </c>
      <c r="F3" s="91" t="s">
        <v>47</v>
      </c>
      <c r="G3" s="92">
        <v>44</v>
      </c>
      <c r="H3" s="45" t="s">
        <v>339</v>
      </c>
      <c r="I3" s="45" t="s">
        <v>89</v>
      </c>
      <c r="J3" s="91" t="s">
        <v>47</v>
      </c>
      <c r="K3" s="92"/>
      <c r="L3" s="45"/>
      <c r="M3" s="93"/>
      <c r="N3" s="94"/>
      <c r="O3" s="92">
        <v>44</v>
      </c>
      <c r="P3" s="45" t="s">
        <v>75</v>
      </c>
      <c r="Q3" s="45" t="s">
        <v>81</v>
      </c>
      <c r="R3" s="91" t="s">
        <v>47</v>
      </c>
      <c r="S3" s="92">
        <v>44</v>
      </c>
      <c r="T3" s="45" t="s">
        <v>75</v>
      </c>
      <c r="U3" s="45" t="s">
        <v>387</v>
      </c>
      <c r="V3" s="91" t="s">
        <v>47</v>
      </c>
      <c r="W3" s="92">
        <v>101</v>
      </c>
      <c r="X3" s="95" t="s">
        <v>75</v>
      </c>
      <c r="Y3" s="95" t="s">
        <v>364</v>
      </c>
      <c r="Z3" s="91" t="s">
        <v>366</v>
      </c>
      <c r="AA3" s="92">
        <v>87</v>
      </c>
      <c r="AB3" s="95" t="s">
        <v>75</v>
      </c>
      <c r="AC3" s="95" t="s">
        <v>369</v>
      </c>
      <c r="AD3" s="91" t="s">
        <v>370</v>
      </c>
      <c r="AE3" s="91" t="s">
        <v>309</v>
      </c>
    </row>
    <row r="4" spans="1:31" ht="30" x14ac:dyDescent="0.25">
      <c r="A4" s="153"/>
      <c r="B4" s="182"/>
      <c r="C4" s="153"/>
      <c r="D4" s="147"/>
      <c r="E4" s="44" t="s">
        <v>341</v>
      </c>
      <c r="F4" s="12" t="s">
        <v>35</v>
      </c>
      <c r="G4" s="16"/>
      <c r="H4" s="44"/>
      <c r="I4" s="44" t="s">
        <v>61</v>
      </c>
      <c r="J4" s="12" t="s">
        <v>35</v>
      </c>
      <c r="K4" s="16"/>
      <c r="L4" s="44"/>
      <c r="M4" s="17"/>
      <c r="N4" s="18"/>
      <c r="O4" s="16"/>
      <c r="P4" s="44"/>
      <c r="Q4" s="44" t="s">
        <v>67</v>
      </c>
      <c r="R4" s="12" t="s">
        <v>35</v>
      </c>
      <c r="S4" s="13"/>
      <c r="T4" s="44"/>
      <c r="U4" s="44" t="s">
        <v>388</v>
      </c>
      <c r="V4" s="12" t="s">
        <v>35</v>
      </c>
      <c r="W4" s="16"/>
      <c r="X4" s="17"/>
      <c r="Y4" s="20"/>
      <c r="Z4" s="18"/>
      <c r="AA4" s="13"/>
      <c r="AB4" s="17"/>
      <c r="AC4" s="17"/>
      <c r="AD4" s="18"/>
      <c r="AE4" s="22" t="s">
        <v>309</v>
      </c>
    </row>
    <row r="5" spans="1:31" ht="30" x14ac:dyDescent="0.25">
      <c r="A5" s="153"/>
      <c r="B5" s="182"/>
      <c r="C5" s="153"/>
      <c r="D5" s="147"/>
      <c r="E5" s="44" t="s">
        <v>342</v>
      </c>
      <c r="F5" s="12" t="s">
        <v>36</v>
      </c>
      <c r="G5" s="16"/>
      <c r="H5" s="44"/>
      <c r="I5" s="44" t="s">
        <v>62</v>
      </c>
      <c r="J5" s="12" t="s">
        <v>36</v>
      </c>
      <c r="K5" s="16"/>
      <c r="L5" s="44"/>
      <c r="M5" s="17"/>
      <c r="N5" s="18"/>
      <c r="O5" s="16"/>
      <c r="P5" s="44"/>
      <c r="Q5" s="44" t="s">
        <v>61</v>
      </c>
      <c r="R5" s="12" t="s">
        <v>36</v>
      </c>
      <c r="S5" s="13"/>
      <c r="T5" s="44"/>
      <c r="U5" s="44" t="s">
        <v>389</v>
      </c>
      <c r="V5" s="12" t="s">
        <v>36</v>
      </c>
      <c r="W5" s="16"/>
      <c r="X5" s="17"/>
      <c r="Y5" s="20"/>
      <c r="Z5" s="18"/>
      <c r="AA5" s="13"/>
      <c r="AB5" s="17"/>
      <c r="AC5" s="17"/>
      <c r="AD5" s="18"/>
      <c r="AE5" s="22" t="s">
        <v>346</v>
      </c>
    </row>
    <row r="6" spans="1:31" ht="30" x14ac:dyDescent="0.25">
      <c r="A6" s="153"/>
      <c r="B6" s="182"/>
      <c r="C6" s="153"/>
      <c r="D6" s="147"/>
      <c r="E6" s="44" t="s">
        <v>343</v>
      </c>
      <c r="F6" s="12" t="s">
        <v>37</v>
      </c>
      <c r="G6" s="16"/>
      <c r="H6" s="44"/>
      <c r="I6" s="44" t="s">
        <v>63</v>
      </c>
      <c r="J6" s="12" t="s">
        <v>37</v>
      </c>
      <c r="K6" s="16"/>
      <c r="L6" s="44"/>
      <c r="M6" s="17"/>
      <c r="N6" s="18"/>
      <c r="O6" s="16"/>
      <c r="P6" s="44"/>
      <c r="Q6" s="44" t="s">
        <v>61</v>
      </c>
      <c r="R6" s="12" t="s">
        <v>37</v>
      </c>
      <c r="S6" s="13"/>
      <c r="T6" s="44"/>
      <c r="U6" s="44" t="s">
        <v>390</v>
      </c>
      <c r="V6" s="12" t="s">
        <v>37</v>
      </c>
      <c r="W6" s="16"/>
      <c r="X6" s="17"/>
      <c r="Y6" s="20"/>
      <c r="Z6" s="18"/>
      <c r="AA6" s="13"/>
      <c r="AB6" s="17"/>
      <c r="AC6" s="17"/>
      <c r="AD6" s="18"/>
      <c r="AE6" s="22" t="s">
        <v>309</v>
      </c>
    </row>
    <row r="7" spans="1:31" ht="30" x14ac:dyDescent="0.25">
      <c r="A7" s="153"/>
      <c r="B7" s="182"/>
      <c r="C7" s="153"/>
      <c r="D7" s="147"/>
      <c r="E7" s="44" t="s">
        <v>344</v>
      </c>
      <c r="F7" s="12" t="s">
        <v>84</v>
      </c>
      <c r="G7" s="16"/>
      <c r="H7" s="44"/>
      <c r="I7" s="44" t="s">
        <v>62</v>
      </c>
      <c r="J7" s="12" t="s">
        <v>39</v>
      </c>
      <c r="K7" s="16"/>
      <c r="L7" s="44"/>
      <c r="M7" s="17"/>
      <c r="N7" s="18"/>
      <c r="O7" s="16"/>
      <c r="P7" s="44"/>
      <c r="Q7" s="44" t="s">
        <v>82</v>
      </c>
      <c r="R7" s="12" t="s">
        <v>39</v>
      </c>
      <c r="S7" s="13"/>
      <c r="T7" s="44"/>
      <c r="U7" s="44" t="s">
        <v>391</v>
      </c>
      <c r="V7" s="12" t="s">
        <v>84</v>
      </c>
      <c r="W7" s="16"/>
      <c r="X7" s="44"/>
      <c r="Y7" s="20"/>
      <c r="Z7" s="18"/>
      <c r="AA7" s="13"/>
      <c r="AB7" s="17"/>
      <c r="AC7" s="17"/>
      <c r="AD7" s="18"/>
      <c r="AE7" s="22" t="s">
        <v>347</v>
      </c>
    </row>
    <row r="8" spans="1:31" ht="30" x14ac:dyDescent="0.25">
      <c r="A8" s="154"/>
      <c r="B8" s="183"/>
      <c r="C8" s="154"/>
      <c r="D8" s="148"/>
      <c r="E8" s="96" t="s">
        <v>345</v>
      </c>
      <c r="F8" s="97" t="s">
        <v>38</v>
      </c>
      <c r="G8" s="98"/>
      <c r="H8" s="96"/>
      <c r="I8" s="96" t="s">
        <v>64</v>
      </c>
      <c r="J8" s="97" t="s">
        <v>38</v>
      </c>
      <c r="K8" s="98"/>
      <c r="L8" s="96"/>
      <c r="M8" s="99"/>
      <c r="N8" s="100"/>
      <c r="O8" s="98"/>
      <c r="P8" s="96"/>
      <c r="Q8" s="96" t="s">
        <v>68</v>
      </c>
      <c r="R8" s="97" t="s">
        <v>38</v>
      </c>
      <c r="S8" s="101"/>
      <c r="T8" s="96"/>
      <c r="U8" s="96" t="s">
        <v>392</v>
      </c>
      <c r="V8" s="97" t="s">
        <v>38</v>
      </c>
      <c r="W8" s="98"/>
      <c r="X8" s="99"/>
      <c r="Y8" s="102"/>
      <c r="Z8" s="100"/>
      <c r="AA8" s="101"/>
      <c r="AB8" s="99"/>
      <c r="AC8" s="99"/>
      <c r="AD8" s="100"/>
      <c r="AE8" s="103" t="s">
        <v>309</v>
      </c>
    </row>
    <row r="9" spans="1:31" ht="60" x14ac:dyDescent="0.25">
      <c r="A9" s="152" t="s">
        <v>41</v>
      </c>
      <c r="B9" s="181" t="s">
        <v>477</v>
      </c>
      <c r="C9" s="104"/>
      <c r="D9" s="46"/>
      <c r="E9" s="46"/>
      <c r="F9" s="105"/>
      <c r="G9" s="152">
        <v>50</v>
      </c>
      <c r="H9" s="155" t="s">
        <v>339</v>
      </c>
      <c r="I9" s="45" t="s">
        <v>71</v>
      </c>
      <c r="J9" s="105" t="s">
        <v>47</v>
      </c>
      <c r="K9" s="104">
        <v>50</v>
      </c>
      <c r="L9" s="46" t="s">
        <v>77</v>
      </c>
      <c r="M9" s="46" t="s">
        <v>197</v>
      </c>
      <c r="N9" s="105"/>
      <c r="O9" s="152">
        <v>50</v>
      </c>
      <c r="P9" s="161" t="s">
        <v>77</v>
      </c>
      <c r="Q9" s="46" t="s">
        <v>79</v>
      </c>
      <c r="R9" s="105" t="s">
        <v>47</v>
      </c>
      <c r="S9" s="104">
        <v>50</v>
      </c>
      <c r="T9" s="45" t="s">
        <v>77</v>
      </c>
      <c r="U9" s="45" t="s">
        <v>375</v>
      </c>
      <c r="V9" s="105" t="s">
        <v>47</v>
      </c>
      <c r="W9" s="104">
        <v>50</v>
      </c>
      <c r="X9" s="45" t="s">
        <v>75</v>
      </c>
      <c r="Y9" s="95" t="s">
        <v>368</v>
      </c>
      <c r="Z9" s="91" t="s">
        <v>366</v>
      </c>
      <c r="AA9" s="104">
        <v>45</v>
      </c>
      <c r="AB9" s="95" t="s">
        <v>75</v>
      </c>
      <c r="AC9" s="95" t="s">
        <v>377</v>
      </c>
      <c r="AD9" s="91" t="s">
        <v>378</v>
      </c>
      <c r="AE9" s="106" t="s">
        <v>309</v>
      </c>
    </row>
    <row r="10" spans="1:31" x14ac:dyDescent="0.25">
      <c r="A10" s="153"/>
      <c r="B10" s="182"/>
      <c r="C10" s="11"/>
      <c r="D10" s="14"/>
      <c r="E10" s="14"/>
      <c r="F10" s="15"/>
      <c r="G10" s="153"/>
      <c r="H10" s="156"/>
      <c r="I10" s="14" t="s">
        <v>79</v>
      </c>
      <c r="J10" s="12" t="s">
        <v>35</v>
      </c>
      <c r="K10" s="11"/>
      <c r="L10" s="14"/>
      <c r="M10" s="14"/>
      <c r="N10" s="15"/>
      <c r="O10" s="153"/>
      <c r="P10" s="162"/>
      <c r="Q10" s="14" t="s">
        <v>71</v>
      </c>
      <c r="R10" s="12" t="s">
        <v>35</v>
      </c>
      <c r="S10" s="13"/>
      <c r="T10" s="44"/>
      <c r="U10" s="44" t="s">
        <v>376</v>
      </c>
      <c r="V10" s="12" t="s">
        <v>35</v>
      </c>
      <c r="W10" s="16"/>
      <c r="X10" s="17"/>
      <c r="Y10" s="17"/>
      <c r="Z10" s="18"/>
      <c r="AA10" s="13"/>
      <c r="AB10" s="17"/>
      <c r="AC10" s="17"/>
      <c r="AD10" s="18"/>
      <c r="AE10" s="22" t="s">
        <v>309</v>
      </c>
    </row>
    <row r="11" spans="1:31" x14ac:dyDescent="0.25">
      <c r="A11" s="153"/>
      <c r="B11" s="182"/>
      <c r="C11" s="11"/>
      <c r="D11" s="14"/>
      <c r="E11" s="14"/>
      <c r="F11" s="15"/>
      <c r="G11" s="153"/>
      <c r="H11" s="156"/>
      <c r="I11" s="14" t="s">
        <v>63</v>
      </c>
      <c r="J11" s="12" t="s">
        <v>36</v>
      </c>
      <c r="K11" s="11"/>
      <c r="L11" s="14"/>
      <c r="M11" s="14"/>
      <c r="N11" s="15"/>
      <c r="O11" s="153"/>
      <c r="P11" s="162"/>
      <c r="Q11" s="14" t="s">
        <v>63</v>
      </c>
      <c r="R11" s="12" t="s">
        <v>36</v>
      </c>
      <c r="S11" s="13"/>
      <c r="T11" s="44"/>
      <c r="U11" s="44" t="s">
        <v>374</v>
      </c>
      <c r="V11" s="12" t="s">
        <v>36</v>
      </c>
      <c r="W11" s="16"/>
      <c r="X11" s="17"/>
      <c r="Y11" s="17"/>
      <c r="Z11" s="18"/>
      <c r="AA11" s="13"/>
      <c r="AB11" s="17"/>
      <c r="AC11" s="17"/>
      <c r="AD11" s="18"/>
      <c r="AE11" s="70" t="s">
        <v>401</v>
      </c>
    </row>
    <row r="12" spans="1:31" x14ac:dyDescent="0.25">
      <c r="A12" s="153"/>
      <c r="B12" s="182"/>
      <c r="C12" s="11"/>
      <c r="D12" s="14"/>
      <c r="E12" s="14"/>
      <c r="F12" s="15"/>
      <c r="G12" s="153"/>
      <c r="H12" s="156"/>
      <c r="I12" s="14" t="s">
        <v>79</v>
      </c>
      <c r="J12" s="12" t="s">
        <v>37</v>
      </c>
      <c r="K12" s="11"/>
      <c r="L12" s="14"/>
      <c r="M12" s="14"/>
      <c r="N12" s="15"/>
      <c r="O12" s="153"/>
      <c r="P12" s="162"/>
      <c r="Q12" s="14" t="s">
        <v>83</v>
      </c>
      <c r="R12" s="12" t="s">
        <v>37</v>
      </c>
      <c r="S12" s="13"/>
      <c r="T12" s="44"/>
      <c r="U12" s="44" t="s">
        <v>373</v>
      </c>
      <c r="V12" s="12" t="s">
        <v>37</v>
      </c>
      <c r="W12" s="16"/>
      <c r="X12" s="17"/>
      <c r="Y12" s="17"/>
      <c r="Z12" s="18"/>
      <c r="AA12" s="13"/>
      <c r="AB12" s="17"/>
      <c r="AC12" s="17"/>
      <c r="AD12" s="18"/>
      <c r="AE12" s="70" t="s">
        <v>402</v>
      </c>
    </row>
    <row r="13" spans="1:31" x14ac:dyDescent="0.25">
      <c r="A13" s="153"/>
      <c r="B13" s="182"/>
      <c r="C13" s="11"/>
      <c r="D13" s="14"/>
      <c r="E13" s="14"/>
      <c r="F13" s="15"/>
      <c r="G13" s="153"/>
      <c r="H13" s="156"/>
      <c r="I13" s="14" t="s">
        <v>80</v>
      </c>
      <c r="J13" s="12" t="s">
        <v>84</v>
      </c>
      <c r="K13" s="11"/>
      <c r="L13" s="14"/>
      <c r="M13" s="14"/>
      <c r="N13" s="15"/>
      <c r="O13" s="153"/>
      <c r="P13" s="162"/>
      <c r="Q13" s="14" t="s">
        <v>80</v>
      </c>
      <c r="R13" s="19" t="s">
        <v>84</v>
      </c>
      <c r="S13" s="13"/>
      <c r="T13" s="44"/>
      <c r="U13" s="44" t="s">
        <v>372</v>
      </c>
      <c r="V13" s="19" t="s">
        <v>84</v>
      </c>
      <c r="W13" s="21"/>
      <c r="X13" s="17"/>
      <c r="Y13" s="17"/>
      <c r="Z13" s="18"/>
      <c r="AA13" s="13"/>
      <c r="AB13" s="17"/>
      <c r="AC13" s="17"/>
      <c r="AD13" s="18"/>
      <c r="AE13" s="70" t="s">
        <v>403</v>
      </c>
    </row>
    <row r="14" spans="1:31" x14ac:dyDescent="0.25">
      <c r="A14" s="154"/>
      <c r="B14" s="183"/>
      <c r="C14" s="107"/>
      <c r="D14" s="108"/>
      <c r="E14" s="108"/>
      <c r="F14" s="109"/>
      <c r="G14" s="154"/>
      <c r="H14" s="157"/>
      <c r="I14" s="108" t="s">
        <v>73</v>
      </c>
      <c r="J14" s="97" t="s">
        <v>38</v>
      </c>
      <c r="K14" s="107"/>
      <c r="L14" s="108"/>
      <c r="M14" s="108"/>
      <c r="N14" s="109"/>
      <c r="O14" s="154"/>
      <c r="P14" s="163"/>
      <c r="Q14" s="108" t="s">
        <v>73</v>
      </c>
      <c r="R14" s="97" t="s">
        <v>38</v>
      </c>
      <c r="S14" s="101"/>
      <c r="T14" s="96"/>
      <c r="U14" s="96" t="s">
        <v>371</v>
      </c>
      <c r="V14" s="97" t="s">
        <v>38</v>
      </c>
      <c r="W14" s="98"/>
      <c r="X14" s="99"/>
      <c r="Y14" s="99"/>
      <c r="Z14" s="100"/>
      <c r="AA14" s="101"/>
      <c r="AB14" s="99"/>
      <c r="AC14" s="99"/>
      <c r="AD14" s="100"/>
      <c r="AE14" s="103" t="s">
        <v>309</v>
      </c>
    </row>
    <row r="15" spans="1:31" ht="90" x14ac:dyDescent="0.25">
      <c r="A15" s="152" t="s">
        <v>44</v>
      </c>
      <c r="B15" s="181" t="s">
        <v>482</v>
      </c>
      <c r="C15" s="152">
        <v>502</v>
      </c>
      <c r="D15" s="146" t="s">
        <v>379</v>
      </c>
      <c r="E15" s="45" t="s">
        <v>380</v>
      </c>
      <c r="F15" s="91" t="s">
        <v>48</v>
      </c>
      <c r="G15" s="164">
        <v>502</v>
      </c>
      <c r="H15" s="45" t="s">
        <v>339</v>
      </c>
      <c r="I15" s="45" t="s">
        <v>65</v>
      </c>
      <c r="J15" s="91" t="s">
        <v>48</v>
      </c>
      <c r="K15" s="92">
        <v>502</v>
      </c>
      <c r="L15" s="45" t="s">
        <v>75</v>
      </c>
      <c r="M15" s="45" t="s">
        <v>197</v>
      </c>
      <c r="N15" s="91" t="s">
        <v>78</v>
      </c>
      <c r="O15" s="92">
        <v>26</v>
      </c>
      <c r="P15" s="45" t="s">
        <v>77</v>
      </c>
      <c r="Q15" s="46" t="s">
        <v>64</v>
      </c>
      <c r="R15" s="91" t="s">
        <v>48</v>
      </c>
      <c r="S15" s="104">
        <v>26</v>
      </c>
      <c r="T15" s="45" t="s">
        <v>77</v>
      </c>
      <c r="U15" s="45" t="s">
        <v>393</v>
      </c>
      <c r="V15" s="91" t="s">
        <v>48</v>
      </c>
      <c r="W15" s="92">
        <v>495</v>
      </c>
      <c r="X15" s="95" t="s">
        <v>75</v>
      </c>
      <c r="Y15" s="95" t="s">
        <v>399</v>
      </c>
      <c r="Z15" s="106" t="s">
        <v>400</v>
      </c>
      <c r="AA15" s="104">
        <v>495</v>
      </c>
      <c r="AB15" s="95" t="s">
        <v>75</v>
      </c>
      <c r="AC15" s="95" t="s">
        <v>312</v>
      </c>
      <c r="AD15" s="106"/>
      <c r="AE15" s="106" t="s">
        <v>309</v>
      </c>
    </row>
    <row r="16" spans="1:31" ht="30" x14ac:dyDescent="0.25">
      <c r="A16" s="153"/>
      <c r="B16" s="182"/>
      <c r="C16" s="153"/>
      <c r="D16" s="147"/>
      <c r="E16" s="44" t="s">
        <v>381</v>
      </c>
      <c r="F16" s="12" t="s">
        <v>35</v>
      </c>
      <c r="G16" s="165"/>
      <c r="H16" s="44"/>
      <c r="I16" s="44" t="s">
        <v>66</v>
      </c>
      <c r="J16" s="12" t="s">
        <v>35</v>
      </c>
      <c r="K16" s="16"/>
      <c r="L16" s="44"/>
      <c r="M16" s="17"/>
      <c r="N16" s="18"/>
      <c r="O16" s="13"/>
      <c r="P16" s="17"/>
      <c r="Q16" s="14" t="s">
        <v>69</v>
      </c>
      <c r="R16" s="12" t="s">
        <v>35</v>
      </c>
      <c r="S16" s="13"/>
      <c r="T16" s="44"/>
      <c r="U16" s="44" t="s">
        <v>395</v>
      </c>
      <c r="V16" s="12" t="s">
        <v>35</v>
      </c>
      <c r="W16" s="16"/>
      <c r="X16" s="17"/>
      <c r="Y16" s="17"/>
      <c r="Z16" s="18"/>
      <c r="AA16" s="13"/>
      <c r="AB16" s="17"/>
      <c r="AC16" s="17"/>
      <c r="AD16" s="18"/>
      <c r="AE16" s="22" t="s">
        <v>309</v>
      </c>
    </row>
    <row r="17" spans="1:31" ht="30" x14ac:dyDescent="0.25">
      <c r="A17" s="153"/>
      <c r="B17" s="182"/>
      <c r="C17" s="153"/>
      <c r="D17" s="147"/>
      <c r="E17" s="44" t="s">
        <v>382</v>
      </c>
      <c r="F17" s="12" t="s">
        <v>36</v>
      </c>
      <c r="G17" s="165"/>
      <c r="H17" s="44"/>
      <c r="I17" s="44" t="s">
        <v>67</v>
      </c>
      <c r="J17" s="12" t="s">
        <v>36</v>
      </c>
      <c r="K17" s="16"/>
      <c r="L17" s="44"/>
      <c r="M17" s="17"/>
      <c r="N17" s="18"/>
      <c r="O17" s="13"/>
      <c r="P17" s="17"/>
      <c r="Q17" s="14" t="s">
        <v>62</v>
      </c>
      <c r="R17" s="12" t="s">
        <v>36</v>
      </c>
      <c r="S17" s="13"/>
      <c r="T17" s="44"/>
      <c r="U17" s="44" t="s">
        <v>394</v>
      </c>
      <c r="V17" s="12" t="s">
        <v>36</v>
      </c>
      <c r="W17" s="16"/>
      <c r="X17" s="17"/>
      <c r="Y17" s="17"/>
      <c r="Z17" s="18"/>
      <c r="AA17" s="13"/>
      <c r="AB17" s="17"/>
      <c r="AC17" s="17"/>
      <c r="AD17" s="18"/>
      <c r="AE17" s="22" t="s">
        <v>405</v>
      </c>
    </row>
    <row r="18" spans="1:31" ht="30" x14ac:dyDescent="0.25">
      <c r="A18" s="153"/>
      <c r="B18" s="182"/>
      <c r="C18" s="153"/>
      <c r="D18" s="147"/>
      <c r="E18" s="44" t="s">
        <v>383</v>
      </c>
      <c r="F18" s="12" t="s">
        <v>37</v>
      </c>
      <c r="G18" s="165"/>
      <c r="H18" s="44"/>
      <c r="I18" s="44" t="s">
        <v>67</v>
      </c>
      <c r="J18" s="12" t="s">
        <v>37</v>
      </c>
      <c r="K18" s="16"/>
      <c r="L18" s="44"/>
      <c r="M18" s="17"/>
      <c r="N18" s="18"/>
      <c r="O18" s="13"/>
      <c r="P18" s="17"/>
      <c r="Q18" s="14" t="s">
        <v>64</v>
      </c>
      <c r="R18" s="12" t="s">
        <v>37</v>
      </c>
      <c r="S18" s="13"/>
      <c r="T18" s="44"/>
      <c r="U18" s="44" t="s">
        <v>396</v>
      </c>
      <c r="V18" s="12" t="s">
        <v>37</v>
      </c>
      <c r="W18" s="16"/>
      <c r="X18" s="17"/>
      <c r="Y18" s="17"/>
      <c r="Z18" s="18"/>
      <c r="AA18" s="13"/>
      <c r="AB18" s="17"/>
      <c r="AC18" s="17"/>
      <c r="AD18" s="18"/>
      <c r="AE18" s="22" t="s">
        <v>309</v>
      </c>
    </row>
    <row r="19" spans="1:31" ht="30" x14ac:dyDescent="0.25">
      <c r="A19" s="153"/>
      <c r="B19" s="182"/>
      <c r="C19" s="153"/>
      <c r="D19" s="147"/>
      <c r="E19" s="44" t="s">
        <v>384</v>
      </c>
      <c r="F19" s="12" t="s">
        <v>84</v>
      </c>
      <c r="G19" s="165"/>
      <c r="H19" s="17"/>
      <c r="I19" s="44" t="s">
        <v>68</v>
      </c>
      <c r="J19" s="12" t="s">
        <v>84</v>
      </c>
      <c r="K19" s="16"/>
      <c r="L19" s="17"/>
      <c r="M19" s="17"/>
      <c r="N19" s="18"/>
      <c r="O19" s="13"/>
      <c r="P19" s="17"/>
      <c r="Q19" s="14" t="s">
        <v>64</v>
      </c>
      <c r="R19" s="12" t="s">
        <v>84</v>
      </c>
      <c r="S19" s="13"/>
      <c r="T19" s="44"/>
      <c r="U19" s="44" t="s">
        <v>397</v>
      </c>
      <c r="V19" s="12" t="s">
        <v>84</v>
      </c>
      <c r="W19" s="16"/>
      <c r="X19" s="17"/>
      <c r="Y19" s="17"/>
      <c r="Z19" s="18"/>
      <c r="AA19" s="13"/>
      <c r="AB19" s="17"/>
      <c r="AC19" s="17"/>
      <c r="AD19" s="18"/>
      <c r="AE19" s="22" t="s">
        <v>404</v>
      </c>
    </row>
    <row r="20" spans="1:31" ht="30" x14ac:dyDescent="0.25">
      <c r="A20" s="154"/>
      <c r="B20" s="183"/>
      <c r="C20" s="154"/>
      <c r="D20" s="148"/>
      <c r="E20" s="96" t="s">
        <v>385</v>
      </c>
      <c r="F20" s="97" t="s">
        <v>38</v>
      </c>
      <c r="G20" s="166"/>
      <c r="H20" s="99"/>
      <c r="I20" s="96" t="s">
        <v>69</v>
      </c>
      <c r="J20" s="97" t="s">
        <v>38</v>
      </c>
      <c r="K20" s="98"/>
      <c r="L20" s="99"/>
      <c r="M20" s="99"/>
      <c r="N20" s="100"/>
      <c r="O20" s="101"/>
      <c r="P20" s="99"/>
      <c r="Q20" s="108" t="s">
        <v>86</v>
      </c>
      <c r="R20" s="97" t="s">
        <v>38</v>
      </c>
      <c r="S20" s="101"/>
      <c r="T20" s="96"/>
      <c r="U20" s="96" t="s">
        <v>398</v>
      </c>
      <c r="V20" s="97" t="s">
        <v>38</v>
      </c>
      <c r="W20" s="98"/>
      <c r="X20" s="99"/>
      <c r="Y20" s="99"/>
      <c r="Z20" s="100"/>
      <c r="AA20" s="101"/>
      <c r="AB20" s="99"/>
      <c r="AC20" s="99"/>
      <c r="AD20" s="100"/>
      <c r="AE20" s="103" t="s">
        <v>309</v>
      </c>
    </row>
    <row r="21" spans="1:31" x14ac:dyDescent="0.25">
      <c r="A21" s="152" t="s">
        <v>49</v>
      </c>
      <c r="B21" s="181" t="s">
        <v>483</v>
      </c>
      <c r="C21" s="104"/>
      <c r="D21" s="46"/>
      <c r="E21" s="46"/>
      <c r="F21" s="105"/>
      <c r="G21" s="104"/>
      <c r="H21" s="46"/>
      <c r="I21" s="46"/>
      <c r="J21" s="105"/>
      <c r="K21" s="92">
        <v>23</v>
      </c>
      <c r="L21" s="93" t="s">
        <v>74</v>
      </c>
      <c r="M21" s="93" t="s">
        <v>196</v>
      </c>
      <c r="N21" s="94"/>
      <c r="O21" s="158">
        <v>23</v>
      </c>
      <c r="P21" s="146" t="s">
        <v>77</v>
      </c>
      <c r="Q21" s="93" t="s">
        <v>61</v>
      </c>
      <c r="R21" s="91" t="s">
        <v>48</v>
      </c>
      <c r="S21" s="158">
        <v>23</v>
      </c>
      <c r="T21" s="146" t="s">
        <v>77</v>
      </c>
      <c r="U21" s="45" t="s">
        <v>406</v>
      </c>
      <c r="V21" s="91" t="s">
        <v>48</v>
      </c>
      <c r="W21" s="104"/>
      <c r="X21" s="93"/>
      <c r="Y21" s="93"/>
      <c r="Z21" s="94"/>
      <c r="AA21" s="110"/>
      <c r="AB21" s="93"/>
      <c r="AC21" s="93"/>
      <c r="AD21" s="94"/>
      <c r="AE21" s="106" t="s">
        <v>43</v>
      </c>
    </row>
    <row r="22" spans="1:31" x14ac:dyDescent="0.25">
      <c r="A22" s="153"/>
      <c r="B22" s="182"/>
      <c r="C22" s="11"/>
      <c r="D22" s="14"/>
      <c r="E22" s="14"/>
      <c r="F22" s="15"/>
      <c r="G22" s="11"/>
      <c r="H22" s="14"/>
      <c r="I22" s="14"/>
      <c r="J22" s="15"/>
      <c r="K22" s="16"/>
      <c r="L22" s="17"/>
      <c r="M22" s="17"/>
      <c r="N22" s="18"/>
      <c r="O22" s="159"/>
      <c r="P22" s="147"/>
      <c r="Q22" s="17" t="s">
        <v>71</v>
      </c>
      <c r="R22" s="12" t="s">
        <v>35</v>
      </c>
      <c r="S22" s="159"/>
      <c r="T22" s="147"/>
      <c r="U22" s="44" t="s">
        <v>407</v>
      </c>
      <c r="V22" s="12" t="s">
        <v>35</v>
      </c>
      <c r="W22" s="11"/>
      <c r="X22" s="17"/>
      <c r="Y22" s="17"/>
      <c r="Z22" s="18"/>
      <c r="AA22" s="13"/>
      <c r="AB22" s="17"/>
      <c r="AC22" s="17"/>
      <c r="AD22" s="18"/>
      <c r="AE22" s="22" t="s">
        <v>43</v>
      </c>
    </row>
    <row r="23" spans="1:31" x14ac:dyDescent="0.25">
      <c r="A23" s="153"/>
      <c r="B23" s="182"/>
      <c r="C23" s="11"/>
      <c r="D23" s="14"/>
      <c r="E23" s="14"/>
      <c r="F23" s="15"/>
      <c r="G23" s="11"/>
      <c r="H23" s="14"/>
      <c r="I23" s="14"/>
      <c r="J23" s="15"/>
      <c r="K23" s="16"/>
      <c r="L23" s="17"/>
      <c r="M23" s="17"/>
      <c r="N23" s="18"/>
      <c r="O23" s="159"/>
      <c r="P23" s="147"/>
      <c r="Q23" s="17" t="s">
        <v>70</v>
      </c>
      <c r="R23" s="12" t="s">
        <v>36</v>
      </c>
      <c r="S23" s="159"/>
      <c r="T23" s="147"/>
      <c r="U23" s="44" t="s">
        <v>408</v>
      </c>
      <c r="V23" s="12" t="s">
        <v>36</v>
      </c>
      <c r="W23" s="11"/>
      <c r="X23" s="17"/>
      <c r="Y23" s="17"/>
      <c r="Z23" s="18"/>
      <c r="AA23" s="13"/>
      <c r="AB23" s="17"/>
      <c r="AC23" s="17"/>
      <c r="AD23" s="18"/>
      <c r="AE23" s="22" t="s">
        <v>43</v>
      </c>
    </row>
    <row r="24" spans="1:31" x14ac:dyDescent="0.25">
      <c r="A24" s="153"/>
      <c r="B24" s="182"/>
      <c r="C24" s="11"/>
      <c r="D24" s="14"/>
      <c r="E24" s="14"/>
      <c r="F24" s="15"/>
      <c r="G24" s="11"/>
      <c r="H24" s="14"/>
      <c r="I24" s="14"/>
      <c r="J24" s="15"/>
      <c r="K24" s="16"/>
      <c r="L24" s="17"/>
      <c r="M24" s="17"/>
      <c r="N24" s="18"/>
      <c r="O24" s="159"/>
      <c r="P24" s="147"/>
      <c r="Q24" s="17" t="s">
        <v>67</v>
      </c>
      <c r="R24" s="12" t="s">
        <v>37</v>
      </c>
      <c r="S24" s="159"/>
      <c r="T24" s="147"/>
      <c r="U24" s="44" t="s">
        <v>409</v>
      </c>
      <c r="V24" s="12" t="s">
        <v>37</v>
      </c>
      <c r="W24" s="11"/>
      <c r="X24" s="17"/>
      <c r="Y24" s="17"/>
      <c r="Z24" s="18"/>
      <c r="AA24" s="13"/>
      <c r="AB24" s="17"/>
      <c r="AC24" s="17"/>
      <c r="AD24" s="18"/>
      <c r="AE24" s="22" t="s">
        <v>43</v>
      </c>
    </row>
    <row r="25" spans="1:31" x14ac:dyDescent="0.25">
      <c r="A25" s="153"/>
      <c r="B25" s="182"/>
      <c r="C25" s="11"/>
      <c r="D25" s="14"/>
      <c r="E25" s="14"/>
      <c r="F25" s="15"/>
      <c r="G25" s="11"/>
      <c r="H25" s="14"/>
      <c r="I25" s="14"/>
      <c r="J25" s="15"/>
      <c r="K25" s="16"/>
      <c r="L25" s="17"/>
      <c r="M25" s="17"/>
      <c r="N25" s="18"/>
      <c r="O25" s="159"/>
      <c r="P25" s="147"/>
      <c r="Q25" s="17" t="s">
        <v>89</v>
      </c>
      <c r="R25" s="12" t="s">
        <v>84</v>
      </c>
      <c r="S25" s="159"/>
      <c r="T25" s="147"/>
      <c r="U25" s="44" t="s">
        <v>410</v>
      </c>
      <c r="V25" s="12" t="s">
        <v>84</v>
      </c>
      <c r="W25" s="11"/>
      <c r="X25" s="17"/>
      <c r="Y25" s="17"/>
      <c r="Z25" s="18"/>
      <c r="AA25" s="13"/>
      <c r="AB25" s="17"/>
      <c r="AC25" s="17"/>
      <c r="AD25" s="18"/>
      <c r="AE25" s="22" t="s">
        <v>43</v>
      </c>
    </row>
    <row r="26" spans="1:31" x14ac:dyDescent="0.25">
      <c r="A26" s="154"/>
      <c r="B26" s="183"/>
      <c r="C26" s="107"/>
      <c r="D26" s="108"/>
      <c r="E26" s="108"/>
      <c r="F26" s="109"/>
      <c r="G26" s="107"/>
      <c r="H26" s="108"/>
      <c r="I26" s="108"/>
      <c r="J26" s="109"/>
      <c r="K26" s="98"/>
      <c r="L26" s="99"/>
      <c r="M26" s="99"/>
      <c r="N26" s="100"/>
      <c r="O26" s="160"/>
      <c r="P26" s="148"/>
      <c r="Q26" s="99" t="s">
        <v>86</v>
      </c>
      <c r="R26" s="97" t="s">
        <v>38</v>
      </c>
      <c r="S26" s="160"/>
      <c r="T26" s="148"/>
      <c r="U26" s="96" t="s">
        <v>411</v>
      </c>
      <c r="V26" s="97" t="s">
        <v>38</v>
      </c>
      <c r="W26" s="107"/>
      <c r="X26" s="99"/>
      <c r="Y26" s="99"/>
      <c r="Z26" s="100"/>
      <c r="AA26" s="101"/>
      <c r="AB26" s="99"/>
      <c r="AC26" s="99"/>
      <c r="AD26" s="100"/>
      <c r="AE26" s="103" t="s">
        <v>43</v>
      </c>
    </row>
    <row r="27" spans="1:31" s="79" customFormat="1" ht="90" x14ac:dyDescent="0.25">
      <c r="A27" s="167" t="s">
        <v>50</v>
      </c>
      <c r="B27" s="229" t="s">
        <v>479</v>
      </c>
      <c r="C27" s="71"/>
      <c r="D27" s="137" t="s">
        <v>52</v>
      </c>
      <c r="E27" s="72" t="s">
        <v>412</v>
      </c>
      <c r="F27" s="73" t="s">
        <v>48</v>
      </c>
      <c r="G27" s="74" t="s">
        <v>76</v>
      </c>
      <c r="H27" s="72" t="s">
        <v>60</v>
      </c>
      <c r="I27" s="72" t="s">
        <v>70</v>
      </c>
      <c r="J27" s="73" t="s">
        <v>48</v>
      </c>
      <c r="K27" s="74">
        <v>178</v>
      </c>
      <c r="L27" s="76" t="s">
        <v>74</v>
      </c>
      <c r="M27" s="72" t="s">
        <v>196</v>
      </c>
      <c r="N27" s="73"/>
      <c r="O27" s="74" t="s">
        <v>90</v>
      </c>
      <c r="P27" s="72" t="s">
        <v>77</v>
      </c>
      <c r="Q27" s="75" t="s">
        <v>91</v>
      </c>
      <c r="R27" s="73" t="s">
        <v>48</v>
      </c>
      <c r="S27" s="74">
        <v>79</v>
      </c>
      <c r="T27" s="72" t="s">
        <v>77</v>
      </c>
      <c r="U27" s="72" t="s">
        <v>100</v>
      </c>
      <c r="V27" s="73" t="s">
        <v>48</v>
      </c>
      <c r="W27" s="74">
        <v>178</v>
      </c>
      <c r="X27" s="76" t="s">
        <v>75</v>
      </c>
      <c r="Y27" s="76" t="s">
        <v>99</v>
      </c>
      <c r="Z27" s="73" t="s">
        <v>104</v>
      </c>
      <c r="AA27" s="77"/>
      <c r="AB27" s="75"/>
      <c r="AC27" s="75"/>
      <c r="AD27" s="73"/>
      <c r="AE27" s="78"/>
    </row>
    <row r="28" spans="1:31" s="79" customFormat="1" ht="30" x14ac:dyDescent="0.25">
      <c r="A28" s="168"/>
      <c r="B28" s="230"/>
      <c r="C28" s="71"/>
      <c r="D28" s="137"/>
      <c r="E28" s="72" t="s">
        <v>413</v>
      </c>
      <c r="F28" s="73" t="s">
        <v>35</v>
      </c>
      <c r="G28" s="74"/>
      <c r="H28" s="72"/>
      <c r="I28" s="72" t="s">
        <v>71</v>
      </c>
      <c r="J28" s="73" t="s">
        <v>35</v>
      </c>
      <c r="K28" s="74"/>
      <c r="L28" s="75"/>
      <c r="M28" s="75"/>
      <c r="N28" s="80"/>
      <c r="O28" s="81"/>
      <c r="P28" s="75"/>
      <c r="Q28" s="75" t="s">
        <v>92</v>
      </c>
      <c r="R28" s="73" t="s">
        <v>35</v>
      </c>
      <c r="S28" s="81"/>
      <c r="T28" s="72"/>
      <c r="U28" s="72" t="s">
        <v>85</v>
      </c>
      <c r="V28" s="73" t="s">
        <v>35</v>
      </c>
      <c r="W28" s="74"/>
      <c r="X28" s="75"/>
      <c r="Y28" s="75"/>
      <c r="Z28" s="80"/>
      <c r="AA28" s="81"/>
      <c r="AB28" s="75"/>
      <c r="AC28" s="75"/>
      <c r="AD28" s="80"/>
      <c r="AE28" s="78"/>
    </row>
    <row r="29" spans="1:31" s="79" customFormat="1" ht="30" x14ac:dyDescent="0.25">
      <c r="A29" s="168"/>
      <c r="B29" s="230"/>
      <c r="C29" s="81"/>
      <c r="D29" s="137"/>
      <c r="E29" s="72" t="s">
        <v>414</v>
      </c>
      <c r="F29" s="73" t="s">
        <v>36</v>
      </c>
      <c r="G29" s="74"/>
      <c r="H29" s="72"/>
      <c r="I29" s="72" t="s">
        <v>63</v>
      </c>
      <c r="J29" s="73" t="s">
        <v>36</v>
      </c>
      <c r="K29" s="74"/>
      <c r="L29" s="75"/>
      <c r="M29" s="75"/>
      <c r="N29" s="80"/>
      <c r="O29" s="81"/>
      <c r="P29" s="75"/>
      <c r="Q29" s="75" t="s">
        <v>93</v>
      </c>
      <c r="R29" s="73" t="s">
        <v>36</v>
      </c>
      <c r="S29" s="81"/>
      <c r="T29" s="72"/>
      <c r="U29" s="72" t="s">
        <v>101</v>
      </c>
      <c r="V29" s="73" t="s">
        <v>36</v>
      </c>
      <c r="W29" s="74"/>
      <c r="X29" s="75"/>
      <c r="Y29" s="75"/>
      <c r="Z29" s="80"/>
      <c r="AA29" s="81"/>
      <c r="AB29" s="75"/>
      <c r="AC29" s="75"/>
      <c r="AD29" s="80"/>
      <c r="AE29" s="78"/>
    </row>
    <row r="30" spans="1:31" s="79" customFormat="1" ht="30" x14ac:dyDescent="0.25">
      <c r="A30" s="168"/>
      <c r="B30" s="230"/>
      <c r="C30" s="81"/>
      <c r="D30" s="137"/>
      <c r="E30" s="72" t="s">
        <v>415</v>
      </c>
      <c r="F30" s="73" t="s">
        <v>37</v>
      </c>
      <c r="G30" s="74"/>
      <c r="H30" s="72"/>
      <c r="I30" s="72" t="s">
        <v>72</v>
      </c>
      <c r="J30" s="73" t="s">
        <v>37</v>
      </c>
      <c r="K30" s="74"/>
      <c r="L30" s="75"/>
      <c r="M30" s="75"/>
      <c r="N30" s="80"/>
      <c r="O30" s="81"/>
      <c r="P30" s="75"/>
      <c r="Q30" s="75" t="s">
        <v>89</v>
      </c>
      <c r="R30" s="73" t="s">
        <v>37</v>
      </c>
      <c r="S30" s="81"/>
      <c r="T30" s="72"/>
      <c r="U30" s="72" t="s">
        <v>102</v>
      </c>
      <c r="V30" s="73" t="s">
        <v>37</v>
      </c>
      <c r="W30" s="74"/>
      <c r="X30" s="75"/>
      <c r="Y30" s="75"/>
      <c r="Z30" s="80"/>
      <c r="AA30" s="81"/>
      <c r="AB30" s="75"/>
      <c r="AC30" s="75"/>
      <c r="AD30" s="80"/>
      <c r="AE30" s="78"/>
    </row>
    <row r="31" spans="1:31" s="79" customFormat="1" ht="30" x14ac:dyDescent="0.25">
      <c r="A31" s="168"/>
      <c r="B31" s="230"/>
      <c r="C31" s="81"/>
      <c r="D31" s="137"/>
      <c r="E31" s="72" t="s">
        <v>416</v>
      </c>
      <c r="F31" s="73" t="s">
        <v>39</v>
      </c>
      <c r="G31" s="74"/>
      <c r="H31" s="72"/>
      <c r="I31" s="72" t="s">
        <v>73</v>
      </c>
      <c r="J31" s="73" t="s">
        <v>39</v>
      </c>
      <c r="K31" s="74"/>
      <c r="L31" s="75"/>
      <c r="M31" s="75"/>
      <c r="N31" s="80"/>
      <c r="O31" s="81"/>
      <c r="P31" s="75"/>
      <c r="Q31" s="75" t="s">
        <v>94</v>
      </c>
      <c r="R31" s="73" t="s">
        <v>39</v>
      </c>
      <c r="S31" s="81"/>
      <c r="T31" s="72"/>
      <c r="U31" s="72" t="s">
        <v>103</v>
      </c>
      <c r="V31" s="73" t="s">
        <v>39</v>
      </c>
      <c r="W31" s="74"/>
      <c r="X31" s="75"/>
      <c r="Y31" s="75"/>
      <c r="Z31" s="80"/>
      <c r="AA31" s="81"/>
      <c r="AB31" s="75"/>
      <c r="AC31" s="75"/>
      <c r="AD31" s="80"/>
      <c r="AE31" s="78"/>
    </row>
    <row r="32" spans="1:31" s="79" customFormat="1" ht="30" x14ac:dyDescent="0.25">
      <c r="A32" s="169"/>
      <c r="B32" s="231"/>
      <c r="C32" s="81"/>
      <c r="D32" s="137"/>
      <c r="E32" s="72" t="s">
        <v>414</v>
      </c>
      <c r="F32" s="73" t="s">
        <v>38</v>
      </c>
      <c r="G32" s="74"/>
      <c r="H32" s="72"/>
      <c r="I32" s="72" t="s">
        <v>63</v>
      </c>
      <c r="J32" s="73" t="s">
        <v>38</v>
      </c>
      <c r="K32" s="74"/>
      <c r="L32" s="75"/>
      <c r="M32" s="75"/>
      <c r="N32" s="80"/>
      <c r="O32" s="81"/>
      <c r="P32" s="75"/>
      <c r="Q32" s="75" t="s">
        <v>81</v>
      </c>
      <c r="R32" s="73" t="s">
        <v>38</v>
      </c>
      <c r="S32" s="81"/>
      <c r="T32" s="72"/>
      <c r="U32" s="72" t="s">
        <v>100</v>
      </c>
      <c r="V32" s="73" t="s">
        <v>38</v>
      </c>
      <c r="W32" s="74"/>
      <c r="X32" s="75"/>
      <c r="Y32" s="75"/>
      <c r="Z32" s="80"/>
      <c r="AA32" s="81"/>
      <c r="AB32" s="75"/>
      <c r="AC32" s="75"/>
      <c r="AD32" s="80"/>
      <c r="AE32" s="78"/>
    </row>
    <row r="33" spans="1:31" s="23" customFormat="1" ht="135" x14ac:dyDescent="0.25">
      <c r="A33" s="68" t="s">
        <v>105</v>
      </c>
      <c r="B33" s="69"/>
      <c r="C33" s="25">
        <f>SUM(C3:C32)</f>
        <v>603</v>
      </c>
      <c r="D33" s="25"/>
      <c r="E33" s="25" t="s">
        <v>417</v>
      </c>
      <c r="F33" s="25"/>
      <c r="G33" s="25">
        <f>SUM(G3:G26)</f>
        <v>596</v>
      </c>
      <c r="H33" s="25"/>
      <c r="I33" s="25" t="s">
        <v>418</v>
      </c>
      <c r="J33" s="25"/>
      <c r="K33" s="25">
        <f>SUM(K3:K26)</f>
        <v>575</v>
      </c>
      <c r="L33" s="26"/>
      <c r="M33" s="26"/>
      <c r="N33" s="26"/>
      <c r="O33" s="25">
        <f>SUM(O3:O26)</f>
        <v>143</v>
      </c>
      <c r="P33" s="25"/>
      <c r="Q33" s="25" t="s">
        <v>419</v>
      </c>
      <c r="R33" s="25"/>
      <c r="S33" s="25">
        <f>SUM(S3:S26)</f>
        <v>143</v>
      </c>
      <c r="T33" s="25"/>
      <c r="U33" s="25" t="s">
        <v>199</v>
      </c>
      <c r="V33" s="25"/>
      <c r="W33" s="25">
        <f>SUM(W3:W26)</f>
        <v>646</v>
      </c>
      <c r="X33" s="25"/>
      <c r="Y33" s="25" t="s">
        <v>420</v>
      </c>
      <c r="Z33" s="26"/>
      <c r="AA33" s="25">
        <f>SUM(AA3:AA26)</f>
        <v>627</v>
      </c>
      <c r="AB33" s="25"/>
      <c r="AC33" s="25" t="s">
        <v>421</v>
      </c>
      <c r="AD33" s="26"/>
    </row>
    <row r="34" spans="1:31" x14ac:dyDescent="0.25">
      <c r="A34" s="170" t="s">
        <v>352</v>
      </c>
      <c r="B34" s="171"/>
      <c r="C34" s="136" t="s">
        <v>471</v>
      </c>
      <c r="D34" s="136"/>
      <c r="E34" s="136"/>
      <c r="F34" s="136"/>
      <c r="G34" s="136" t="s">
        <v>468</v>
      </c>
      <c r="H34" s="136"/>
      <c r="I34" s="136"/>
      <c r="J34" s="136"/>
      <c r="K34" s="136" t="s">
        <v>468</v>
      </c>
      <c r="L34" s="136"/>
      <c r="M34" s="136"/>
      <c r="N34" s="136"/>
      <c r="O34" s="136" t="s">
        <v>468</v>
      </c>
      <c r="P34" s="136"/>
      <c r="Q34" s="136"/>
      <c r="R34" s="136"/>
      <c r="S34" s="136" t="s">
        <v>469</v>
      </c>
      <c r="T34" s="136"/>
      <c r="U34" s="136"/>
      <c r="V34" s="136"/>
      <c r="W34" s="136" t="s">
        <v>468</v>
      </c>
      <c r="X34" s="136"/>
      <c r="Y34" s="136"/>
      <c r="Z34" s="136"/>
      <c r="AA34" s="136" t="s">
        <v>468</v>
      </c>
      <c r="AB34" s="136"/>
      <c r="AC34" s="136"/>
      <c r="AD34" s="136"/>
      <c r="AE34" s="29"/>
    </row>
    <row r="35" spans="1:31" x14ac:dyDescent="0.25">
      <c r="A35" s="133" t="s">
        <v>130</v>
      </c>
      <c r="B35" s="26" t="s">
        <v>131</v>
      </c>
      <c r="C35" s="127" t="s">
        <v>360</v>
      </c>
      <c r="D35" s="128"/>
      <c r="E35" s="128"/>
      <c r="F35" s="129"/>
      <c r="G35" s="127"/>
      <c r="H35" s="128"/>
      <c r="I35" s="128"/>
      <c r="J35" s="129"/>
      <c r="K35" s="127"/>
      <c r="L35" s="128"/>
      <c r="M35" s="128"/>
      <c r="N35" s="129"/>
      <c r="O35" s="127"/>
      <c r="P35" s="128"/>
      <c r="Q35" s="128"/>
      <c r="R35" s="129"/>
      <c r="S35" s="127"/>
      <c r="T35" s="128"/>
      <c r="U35" s="128"/>
      <c r="V35" s="129"/>
      <c r="W35" s="127"/>
      <c r="X35" s="128"/>
      <c r="Y35" s="128"/>
      <c r="Z35" s="129"/>
      <c r="AA35" s="127"/>
      <c r="AB35" s="128"/>
      <c r="AC35" s="128"/>
      <c r="AD35" s="129"/>
      <c r="AE35" s="29"/>
    </row>
    <row r="36" spans="1:31" x14ac:dyDescent="0.25">
      <c r="A36" s="134"/>
      <c r="B36" s="26" t="s">
        <v>132</v>
      </c>
      <c r="C36" s="127"/>
      <c r="D36" s="128"/>
      <c r="E36" s="128"/>
      <c r="F36" s="129"/>
      <c r="G36" s="127"/>
      <c r="H36" s="128"/>
      <c r="I36" s="128"/>
      <c r="J36" s="129"/>
      <c r="K36" s="127"/>
      <c r="L36" s="128"/>
      <c r="M36" s="128"/>
      <c r="N36" s="129"/>
      <c r="O36" s="127"/>
      <c r="P36" s="128"/>
      <c r="Q36" s="128"/>
      <c r="R36" s="129"/>
      <c r="S36" s="127"/>
      <c r="T36" s="128"/>
      <c r="U36" s="128"/>
      <c r="V36" s="129"/>
      <c r="W36" s="130"/>
      <c r="X36" s="131"/>
      <c r="Y36" s="131"/>
      <c r="Z36" s="132"/>
      <c r="AA36" s="127"/>
      <c r="AB36" s="128"/>
      <c r="AC36" s="128"/>
      <c r="AD36" s="129"/>
      <c r="AE36" s="29"/>
    </row>
    <row r="37" spans="1:31" x14ac:dyDescent="0.25">
      <c r="A37" s="134"/>
      <c r="B37" s="26" t="s">
        <v>133</v>
      </c>
      <c r="C37" s="127"/>
      <c r="D37" s="128"/>
      <c r="E37" s="128"/>
      <c r="F37" s="129"/>
      <c r="G37" s="127"/>
      <c r="H37" s="128"/>
      <c r="I37" s="128"/>
      <c r="J37" s="129"/>
      <c r="K37" s="127"/>
      <c r="L37" s="128"/>
      <c r="M37" s="128"/>
      <c r="N37" s="129"/>
      <c r="O37" s="127"/>
      <c r="P37" s="128"/>
      <c r="Q37" s="128"/>
      <c r="R37" s="129"/>
      <c r="S37" s="127"/>
      <c r="T37" s="128"/>
      <c r="U37" s="128"/>
      <c r="V37" s="129"/>
      <c r="W37" s="127"/>
      <c r="X37" s="128"/>
      <c r="Y37" s="128"/>
      <c r="Z37" s="129"/>
      <c r="AA37" s="127"/>
      <c r="AB37" s="128"/>
      <c r="AC37" s="128"/>
      <c r="AD37" s="129"/>
      <c r="AE37" s="29"/>
    </row>
    <row r="38" spans="1:31" x14ac:dyDescent="0.25">
      <c r="A38" s="135"/>
      <c r="B38" s="26" t="s">
        <v>134</v>
      </c>
      <c r="C38" s="127"/>
      <c r="D38" s="128"/>
      <c r="E38" s="128"/>
      <c r="F38" s="129"/>
      <c r="G38" s="127"/>
      <c r="H38" s="128"/>
      <c r="I38" s="128"/>
      <c r="J38" s="129"/>
      <c r="K38" s="127"/>
      <c r="L38" s="128"/>
      <c r="M38" s="128"/>
      <c r="N38" s="129"/>
      <c r="O38" s="127"/>
      <c r="P38" s="128"/>
      <c r="Q38" s="128"/>
      <c r="R38" s="129"/>
      <c r="S38" s="127"/>
      <c r="T38" s="128"/>
      <c r="U38" s="128"/>
      <c r="V38" s="129"/>
      <c r="W38" s="127"/>
      <c r="X38" s="128"/>
      <c r="Y38" s="128"/>
      <c r="Z38" s="129"/>
      <c r="AA38" s="127"/>
      <c r="AB38" s="128"/>
      <c r="AC38" s="128"/>
      <c r="AD38" s="129"/>
      <c r="AE38" s="29"/>
    </row>
    <row r="39" spans="1:31" x14ac:dyDescent="0.25">
      <c r="A39" s="170" t="s">
        <v>353</v>
      </c>
      <c r="B39" s="171"/>
      <c r="C39" s="127" t="s">
        <v>361</v>
      </c>
      <c r="D39" s="128"/>
      <c r="E39" s="128"/>
      <c r="F39" s="129"/>
      <c r="G39" s="127" t="s">
        <v>358</v>
      </c>
      <c r="H39" s="128"/>
      <c r="I39" s="128"/>
      <c r="J39" s="129"/>
      <c r="K39" s="127" t="s">
        <v>358</v>
      </c>
      <c r="L39" s="128"/>
      <c r="M39" s="128"/>
      <c r="N39" s="129"/>
      <c r="O39" s="127" t="s">
        <v>358</v>
      </c>
      <c r="P39" s="128"/>
      <c r="Q39" s="128"/>
      <c r="R39" s="129"/>
      <c r="S39" s="127" t="s">
        <v>358</v>
      </c>
      <c r="T39" s="128"/>
      <c r="U39" s="128"/>
      <c r="V39" s="129"/>
      <c r="W39" s="127" t="s">
        <v>358</v>
      </c>
      <c r="X39" s="128"/>
      <c r="Y39" s="128"/>
      <c r="Z39" s="129"/>
      <c r="AA39" s="127" t="s">
        <v>358</v>
      </c>
      <c r="AB39" s="128"/>
      <c r="AC39" s="128"/>
      <c r="AD39" s="129"/>
      <c r="AE39" s="29"/>
    </row>
    <row r="40" spans="1:31" x14ac:dyDescent="0.25">
      <c r="A40" t="s">
        <v>96</v>
      </c>
      <c r="T40" s="5"/>
      <c r="U40" s="5"/>
    </row>
    <row r="41" spans="1:31" x14ac:dyDescent="0.25">
      <c r="A41" t="s">
        <v>200</v>
      </c>
      <c r="T41" s="5"/>
      <c r="U41" s="5"/>
    </row>
    <row r="42" spans="1:31" x14ac:dyDescent="0.25">
      <c r="T42" s="5"/>
      <c r="U42" s="5"/>
    </row>
    <row r="43" spans="1:31" x14ac:dyDescent="0.25">
      <c r="T43" s="5"/>
      <c r="U43" s="5"/>
    </row>
    <row r="44" spans="1:31" x14ac:dyDescent="0.25">
      <c r="T44" s="5"/>
      <c r="U44" s="5"/>
    </row>
    <row r="45" spans="1:31" x14ac:dyDescent="0.25">
      <c r="T45" s="5"/>
      <c r="U45" s="5"/>
    </row>
    <row r="46" spans="1:31" x14ac:dyDescent="0.25">
      <c r="T46" s="5"/>
      <c r="U46" s="5"/>
    </row>
    <row r="47" spans="1:31" x14ac:dyDescent="0.25">
      <c r="T47" s="5"/>
      <c r="U47" s="5"/>
    </row>
    <row r="48" spans="1:31" x14ac:dyDescent="0.25">
      <c r="T48" s="5"/>
      <c r="U48" s="5"/>
    </row>
    <row r="49" spans="20:21" x14ac:dyDescent="0.25">
      <c r="T49" s="5"/>
      <c r="U49" s="5"/>
    </row>
    <row r="50" spans="20:21" x14ac:dyDescent="0.25">
      <c r="T50" s="5"/>
      <c r="U50" s="5"/>
    </row>
    <row r="51" spans="20:21" x14ac:dyDescent="0.25">
      <c r="T51" s="5"/>
      <c r="U51" s="5"/>
    </row>
    <row r="52" spans="20:21" x14ac:dyDescent="0.25">
      <c r="T52" s="5"/>
      <c r="U52" s="5"/>
    </row>
    <row r="53" spans="20:21" x14ac:dyDescent="0.25">
      <c r="T53" s="5"/>
      <c r="U53" s="5"/>
    </row>
    <row r="54" spans="20:21" x14ac:dyDescent="0.25">
      <c r="T54" s="5"/>
      <c r="U54" s="5"/>
    </row>
    <row r="55" spans="20:21" x14ac:dyDescent="0.25">
      <c r="T55" s="5"/>
      <c r="U55" s="5"/>
    </row>
    <row r="56" spans="20:21" x14ac:dyDescent="0.25">
      <c r="T56" s="5"/>
      <c r="U56" s="5"/>
    </row>
    <row r="57" spans="20:21" x14ac:dyDescent="0.25">
      <c r="T57" s="5"/>
      <c r="U57" s="5"/>
    </row>
    <row r="58" spans="20:21" x14ac:dyDescent="0.25">
      <c r="T58" s="5"/>
      <c r="U58" s="5"/>
    </row>
    <row r="59" spans="20:21" x14ac:dyDescent="0.25">
      <c r="T59" s="5"/>
      <c r="U59" s="5"/>
    </row>
    <row r="60" spans="20:21" x14ac:dyDescent="0.25">
      <c r="T60" s="5"/>
      <c r="U60" s="5"/>
    </row>
    <row r="61" spans="20:21" x14ac:dyDescent="0.25">
      <c r="T61" s="5"/>
      <c r="U61" s="5"/>
    </row>
    <row r="62" spans="20:21" x14ac:dyDescent="0.25">
      <c r="T62" s="5"/>
      <c r="U62" s="5"/>
    </row>
    <row r="63" spans="20:21" x14ac:dyDescent="0.25">
      <c r="T63" s="5"/>
      <c r="U63" s="5"/>
    </row>
    <row r="64" spans="20:21" x14ac:dyDescent="0.25">
      <c r="T64" s="5"/>
      <c r="U64" s="5"/>
    </row>
    <row r="65" spans="20:21" x14ac:dyDescent="0.25">
      <c r="T65" s="5"/>
      <c r="U65" s="5"/>
    </row>
    <row r="66" spans="20:21" x14ac:dyDescent="0.25">
      <c r="T66" s="5"/>
      <c r="U66" s="5"/>
    </row>
    <row r="67" spans="20:21" x14ac:dyDescent="0.25">
      <c r="T67" s="5"/>
      <c r="U67" s="5"/>
    </row>
    <row r="68" spans="20:21" x14ac:dyDescent="0.25">
      <c r="T68" s="5"/>
      <c r="U68" s="5"/>
    </row>
    <row r="69" spans="20:21" x14ac:dyDescent="0.25">
      <c r="T69" s="5"/>
      <c r="U69" s="5"/>
    </row>
    <row r="70" spans="20:21" x14ac:dyDescent="0.25">
      <c r="T70" s="5"/>
      <c r="U70" s="5"/>
    </row>
    <row r="71" spans="20:21" x14ac:dyDescent="0.25">
      <c r="T71" s="5"/>
      <c r="U71" s="5"/>
    </row>
    <row r="72" spans="20:21" x14ac:dyDescent="0.25">
      <c r="T72" s="5"/>
      <c r="U72" s="5"/>
    </row>
    <row r="73" spans="20:21" x14ac:dyDescent="0.25">
      <c r="T73" s="5"/>
      <c r="U73" s="5"/>
    </row>
    <row r="74" spans="20:21" x14ac:dyDescent="0.25">
      <c r="T74" s="5"/>
      <c r="U74" s="5"/>
    </row>
    <row r="75" spans="20:21" x14ac:dyDescent="0.25">
      <c r="T75" s="5"/>
      <c r="U75" s="5"/>
    </row>
    <row r="76" spans="20:21" x14ac:dyDescent="0.25">
      <c r="T76" s="5"/>
      <c r="U76" s="5"/>
    </row>
    <row r="77" spans="20:21" x14ac:dyDescent="0.25">
      <c r="T77" s="5"/>
      <c r="U77" s="5"/>
    </row>
    <row r="78" spans="20:21" x14ac:dyDescent="0.25">
      <c r="T78" s="5"/>
      <c r="U78" s="5"/>
    </row>
    <row r="79" spans="20:21" x14ac:dyDescent="0.25">
      <c r="T79" s="5"/>
      <c r="U79" s="5"/>
    </row>
    <row r="80" spans="20:21" x14ac:dyDescent="0.25">
      <c r="T80" s="5"/>
      <c r="U80" s="5"/>
    </row>
    <row r="81" spans="20:21" x14ac:dyDescent="0.25">
      <c r="T81" s="5"/>
      <c r="U81" s="5"/>
    </row>
    <row r="82" spans="20:21" x14ac:dyDescent="0.25">
      <c r="T82" s="5"/>
      <c r="U82" s="5"/>
    </row>
    <row r="83" spans="20:21" x14ac:dyDescent="0.25">
      <c r="T83" s="5"/>
      <c r="U83" s="5"/>
    </row>
    <row r="84" spans="20:21" x14ac:dyDescent="0.25">
      <c r="T84" s="5"/>
      <c r="U84" s="5"/>
    </row>
    <row r="85" spans="20:21" x14ac:dyDescent="0.25">
      <c r="T85" s="5"/>
      <c r="U85" s="5"/>
    </row>
    <row r="86" spans="20:21" x14ac:dyDescent="0.25">
      <c r="T86" s="5"/>
      <c r="U86" s="5"/>
    </row>
    <row r="87" spans="20:21" x14ac:dyDescent="0.25">
      <c r="T87" s="5"/>
      <c r="U87" s="5"/>
    </row>
    <row r="88" spans="20:21" x14ac:dyDescent="0.25">
      <c r="T88" s="5"/>
      <c r="U88" s="5"/>
    </row>
    <row r="89" spans="20:21" x14ac:dyDescent="0.25">
      <c r="T89" s="5"/>
      <c r="U89" s="5"/>
    </row>
    <row r="90" spans="20:21" x14ac:dyDescent="0.25">
      <c r="T90" s="5"/>
      <c r="U90" s="5"/>
    </row>
    <row r="91" spans="20:21" x14ac:dyDescent="0.25">
      <c r="T91" s="5"/>
      <c r="U91" s="5"/>
    </row>
    <row r="92" spans="20:21" x14ac:dyDescent="0.25">
      <c r="T92" s="5"/>
      <c r="U92" s="5"/>
    </row>
    <row r="93" spans="20:21" x14ac:dyDescent="0.25">
      <c r="T93" s="5"/>
      <c r="U93" s="5"/>
    </row>
    <row r="94" spans="20:21" x14ac:dyDescent="0.25">
      <c r="T94" s="5"/>
      <c r="U94" s="5"/>
    </row>
    <row r="95" spans="20:21" x14ac:dyDescent="0.25">
      <c r="T95" s="5"/>
      <c r="U95" s="5"/>
    </row>
    <row r="96" spans="20:21" x14ac:dyDescent="0.25">
      <c r="T96" s="5"/>
      <c r="U96" s="5"/>
    </row>
    <row r="97" spans="20:21" x14ac:dyDescent="0.25">
      <c r="T97" s="5"/>
      <c r="U97" s="5"/>
    </row>
    <row r="98" spans="20:21" x14ac:dyDescent="0.25">
      <c r="T98" s="5"/>
      <c r="U98" s="5"/>
    </row>
    <row r="99" spans="20:21" x14ac:dyDescent="0.25">
      <c r="T99" s="5"/>
      <c r="U99" s="5"/>
    </row>
    <row r="100" spans="20:21" x14ac:dyDescent="0.25">
      <c r="T100" s="5"/>
      <c r="U100" s="5"/>
    </row>
    <row r="101" spans="20:21" x14ac:dyDescent="0.25">
      <c r="T101" s="5"/>
      <c r="U101" s="5"/>
    </row>
    <row r="102" spans="20:21" x14ac:dyDescent="0.25">
      <c r="T102" s="5"/>
      <c r="U102" s="5"/>
    </row>
    <row r="103" spans="20:21" x14ac:dyDescent="0.25">
      <c r="T103" s="5"/>
      <c r="U103" s="5"/>
    </row>
    <row r="104" spans="20:21" x14ac:dyDescent="0.25">
      <c r="T104" s="5"/>
      <c r="U104" s="5"/>
    </row>
    <row r="105" spans="20:21" x14ac:dyDescent="0.25">
      <c r="T105" s="5"/>
      <c r="U105" s="5"/>
    </row>
    <row r="106" spans="20:21" x14ac:dyDescent="0.25">
      <c r="T106" s="5"/>
      <c r="U106" s="5"/>
    </row>
    <row r="107" spans="20:21" x14ac:dyDescent="0.25">
      <c r="T107" s="5"/>
      <c r="U107" s="5"/>
    </row>
    <row r="108" spans="20:21" x14ac:dyDescent="0.25">
      <c r="T108" s="5"/>
      <c r="U108" s="5"/>
    </row>
    <row r="109" spans="20:21" x14ac:dyDescent="0.25">
      <c r="T109" s="5"/>
      <c r="U109" s="5"/>
    </row>
    <row r="110" spans="20:21" x14ac:dyDescent="0.25">
      <c r="T110" s="5"/>
      <c r="U110" s="5"/>
    </row>
    <row r="111" spans="20:21" x14ac:dyDescent="0.25">
      <c r="T111" s="5"/>
      <c r="U111" s="5"/>
    </row>
    <row r="112" spans="20:21" x14ac:dyDescent="0.25">
      <c r="T112" s="5"/>
      <c r="U112" s="5"/>
    </row>
    <row r="113" spans="20:21" x14ac:dyDescent="0.25">
      <c r="T113" s="5"/>
      <c r="U113" s="5"/>
    </row>
    <row r="114" spans="20:21" x14ac:dyDescent="0.25">
      <c r="T114" s="5"/>
      <c r="U114" s="5"/>
    </row>
    <row r="115" spans="20:21" x14ac:dyDescent="0.25">
      <c r="T115" s="5"/>
      <c r="U115" s="5"/>
    </row>
    <row r="116" spans="20:21" x14ac:dyDescent="0.25">
      <c r="T116" s="5"/>
      <c r="U116" s="5"/>
    </row>
    <row r="117" spans="20:21" x14ac:dyDescent="0.25">
      <c r="T117" s="5"/>
      <c r="U117" s="5"/>
    </row>
    <row r="118" spans="20:21" x14ac:dyDescent="0.25">
      <c r="T118" s="5"/>
      <c r="U118" s="5"/>
    </row>
    <row r="119" spans="20:21" x14ac:dyDescent="0.25">
      <c r="T119" s="5"/>
      <c r="U119" s="5"/>
    </row>
  </sheetData>
  <mergeCells count="79">
    <mergeCell ref="W39:Z39"/>
    <mergeCell ref="AA39:AD39"/>
    <mergeCell ref="A27:A32"/>
    <mergeCell ref="B27:B32"/>
    <mergeCell ref="T21:T26"/>
    <mergeCell ref="A34:B34"/>
    <mergeCell ref="A39:B39"/>
    <mergeCell ref="C39:F39"/>
    <mergeCell ref="G39:J39"/>
    <mergeCell ref="K39:N39"/>
    <mergeCell ref="O39:R39"/>
    <mergeCell ref="S39:V39"/>
    <mergeCell ref="A21:A26"/>
    <mergeCell ref="B21:B26"/>
    <mergeCell ref="O21:O26"/>
    <mergeCell ref="P21:P26"/>
    <mergeCell ref="S21:S26"/>
    <mergeCell ref="O9:O14"/>
    <mergeCell ref="P9:P14"/>
    <mergeCell ref="G15:G20"/>
    <mergeCell ref="C15:C20"/>
    <mergeCell ref="A15:A20"/>
    <mergeCell ref="B15:B20"/>
    <mergeCell ref="AE1:AE2"/>
    <mergeCell ref="A3:A8"/>
    <mergeCell ref="B3:B8"/>
    <mergeCell ref="C3:C8"/>
    <mergeCell ref="D27:D32"/>
    <mergeCell ref="AA1:AC1"/>
    <mergeCell ref="A1:A2"/>
    <mergeCell ref="B1:B2"/>
    <mergeCell ref="C1:F1"/>
    <mergeCell ref="D3:D8"/>
    <mergeCell ref="D15:D20"/>
    <mergeCell ref="K1:N1"/>
    <mergeCell ref="G1:J1"/>
    <mergeCell ref="O1:R1"/>
    <mergeCell ref="S1:V1"/>
    <mergeCell ref="W1:Z1"/>
    <mergeCell ref="A9:A14"/>
    <mergeCell ref="B9:B14"/>
    <mergeCell ref="G9:G14"/>
    <mergeCell ref="H9:H14"/>
    <mergeCell ref="S34:V34"/>
    <mergeCell ref="W34:Z34"/>
    <mergeCell ref="AA34:AD34"/>
    <mergeCell ref="C35:F35"/>
    <mergeCell ref="K35:N35"/>
    <mergeCell ref="S35:V35"/>
    <mergeCell ref="AA35:AD35"/>
    <mergeCell ref="C34:F34"/>
    <mergeCell ref="K34:N34"/>
    <mergeCell ref="O34:R34"/>
    <mergeCell ref="G34:J34"/>
    <mergeCell ref="W35:Z35"/>
    <mergeCell ref="O35:R35"/>
    <mergeCell ref="A35:A38"/>
    <mergeCell ref="G35:J35"/>
    <mergeCell ref="G36:J36"/>
    <mergeCell ref="G37:J37"/>
    <mergeCell ref="G38:J38"/>
    <mergeCell ref="O37:R37"/>
    <mergeCell ref="O38:R38"/>
    <mergeCell ref="C36:F36"/>
    <mergeCell ref="C37:F37"/>
    <mergeCell ref="C38:F38"/>
    <mergeCell ref="K36:N36"/>
    <mergeCell ref="K37:N37"/>
    <mergeCell ref="K38:N38"/>
    <mergeCell ref="O36:R36"/>
    <mergeCell ref="AA36:AD36"/>
    <mergeCell ref="AA37:AD37"/>
    <mergeCell ref="AA38:AD38"/>
    <mergeCell ref="S36:V36"/>
    <mergeCell ref="S37:V37"/>
    <mergeCell ref="S38:V38"/>
    <mergeCell ref="W36:Z36"/>
    <mergeCell ref="W37:Z37"/>
    <mergeCell ref="W38:Z38"/>
  </mergeCell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workbookViewId="0">
      <selection sqref="A1:A2"/>
    </sheetView>
  </sheetViews>
  <sheetFormatPr defaultColWidth="8.85546875" defaultRowHeight="15" x14ac:dyDescent="0.25"/>
  <cols>
    <col min="1" max="1" width="18.42578125" bestFit="1" customWidth="1"/>
    <col min="2" max="2" width="13.42578125" customWidth="1"/>
    <col min="3" max="3" width="7.7109375" customWidth="1"/>
    <col min="4" max="4" width="13.85546875" customWidth="1"/>
    <col min="5" max="5" width="15" bestFit="1" customWidth="1"/>
    <col min="6" max="6" width="13.28515625" customWidth="1"/>
    <col min="7" max="7" width="8.28515625" customWidth="1"/>
    <col min="8" max="8" width="10.28515625" customWidth="1"/>
    <col min="9" max="9" width="14.7109375" customWidth="1"/>
    <col min="10" max="10" width="15.85546875" customWidth="1"/>
    <col min="12" max="12" width="16.42578125" customWidth="1"/>
    <col min="13" max="13" width="13.42578125" customWidth="1"/>
    <col min="14" max="14" width="11.28515625" customWidth="1"/>
    <col min="16" max="17" width="10" customWidth="1"/>
    <col min="18" max="18" width="16.28515625" customWidth="1"/>
    <col min="20" max="20" width="11.140625" customWidth="1"/>
    <col min="21" max="21" width="21.140625" customWidth="1"/>
    <col min="22" max="22" width="19.7109375" customWidth="1"/>
    <col min="23" max="23" width="8.140625" customWidth="1"/>
    <col min="24" max="24" width="11" customWidth="1"/>
    <col min="25" max="25" width="18" customWidth="1"/>
    <col min="27" max="27" width="17" customWidth="1"/>
    <col min="28" max="28" width="14" customWidth="1"/>
    <col min="29" max="29" width="13.85546875" customWidth="1"/>
    <col min="30" max="30" width="12.85546875" customWidth="1"/>
    <col min="31" max="31" width="17.85546875" bestFit="1" customWidth="1"/>
  </cols>
  <sheetData>
    <row r="1" spans="1:31" x14ac:dyDescent="0.25">
      <c r="A1" s="139" t="s">
        <v>135</v>
      </c>
      <c r="B1" s="141" t="s">
        <v>1</v>
      </c>
      <c r="C1" s="143" t="s">
        <v>33</v>
      </c>
      <c r="D1" s="144"/>
      <c r="E1" s="144"/>
      <c r="F1" s="145"/>
      <c r="G1" s="149" t="s">
        <v>5</v>
      </c>
      <c r="H1" s="150"/>
      <c r="I1" s="150"/>
      <c r="J1" s="151"/>
      <c r="K1" s="149" t="s">
        <v>95</v>
      </c>
      <c r="L1" s="150"/>
      <c r="M1" s="150"/>
      <c r="N1" s="151"/>
      <c r="O1" s="149" t="s">
        <v>6</v>
      </c>
      <c r="P1" s="150"/>
      <c r="Q1" s="150"/>
      <c r="R1" s="151"/>
      <c r="S1" s="149" t="s">
        <v>97</v>
      </c>
      <c r="T1" s="150"/>
      <c r="U1" s="150"/>
      <c r="V1" s="151"/>
      <c r="W1" s="149" t="s">
        <v>7</v>
      </c>
      <c r="X1" s="150"/>
      <c r="Y1" s="150"/>
      <c r="Z1" s="151"/>
      <c r="AA1" s="138" t="s">
        <v>29</v>
      </c>
      <c r="AB1" s="138"/>
      <c r="AC1" s="138"/>
      <c r="AD1" s="27"/>
      <c r="AE1" s="141" t="s">
        <v>308</v>
      </c>
    </row>
    <row r="2" spans="1:31" ht="45" x14ac:dyDescent="0.25">
      <c r="A2" s="140"/>
      <c r="B2" s="142"/>
      <c r="C2" s="10" t="s">
        <v>2</v>
      </c>
      <c r="D2" s="10" t="s">
        <v>3</v>
      </c>
      <c r="E2" s="10" t="s">
        <v>4</v>
      </c>
      <c r="F2" s="10" t="s">
        <v>34</v>
      </c>
      <c r="G2" s="10" t="s">
        <v>2</v>
      </c>
      <c r="H2" s="10" t="s">
        <v>3</v>
      </c>
      <c r="I2" s="10" t="s">
        <v>4</v>
      </c>
      <c r="J2" s="10" t="s">
        <v>34</v>
      </c>
      <c r="K2" s="10" t="s">
        <v>2</v>
      </c>
      <c r="L2" s="10" t="s">
        <v>3</v>
      </c>
      <c r="M2" s="10" t="s">
        <v>4</v>
      </c>
      <c r="N2" s="10" t="s">
        <v>34</v>
      </c>
      <c r="O2" s="10" t="s">
        <v>2</v>
      </c>
      <c r="P2" s="10" t="s">
        <v>3</v>
      </c>
      <c r="Q2" s="10" t="s">
        <v>87</v>
      </c>
      <c r="R2" s="10" t="s">
        <v>34</v>
      </c>
      <c r="S2" s="10" t="s">
        <v>2</v>
      </c>
      <c r="T2" s="10" t="s">
        <v>3</v>
      </c>
      <c r="U2" s="10" t="s">
        <v>88</v>
      </c>
      <c r="V2" s="10" t="s">
        <v>34</v>
      </c>
      <c r="W2" s="10" t="s">
        <v>2</v>
      </c>
      <c r="X2" s="10" t="s">
        <v>3</v>
      </c>
      <c r="Y2" s="10" t="s">
        <v>4</v>
      </c>
      <c r="Z2" s="10" t="s">
        <v>34</v>
      </c>
      <c r="AA2" s="10" t="s">
        <v>2</v>
      </c>
      <c r="AB2" s="10" t="s">
        <v>3</v>
      </c>
      <c r="AC2" s="10" t="s">
        <v>4</v>
      </c>
      <c r="AD2" s="10" t="s">
        <v>34</v>
      </c>
      <c r="AE2" s="142"/>
    </row>
    <row r="3" spans="1:31" ht="60" x14ac:dyDescent="0.25">
      <c r="A3" s="178" t="s">
        <v>136</v>
      </c>
      <c r="B3" s="181" t="s">
        <v>476</v>
      </c>
      <c r="C3" s="37">
        <v>430</v>
      </c>
      <c r="D3" s="146" t="s">
        <v>428</v>
      </c>
      <c r="E3" s="45" t="s">
        <v>138</v>
      </c>
      <c r="F3" s="91" t="s">
        <v>139</v>
      </c>
      <c r="G3" s="104">
        <v>430</v>
      </c>
      <c r="H3" s="45" t="s">
        <v>142</v>
      </c>
      <c r="I3" s="45" t="s">
        <v>80</v>
      </c>
      <c r="J3" s="91" t="s">
        <v>36</v>
      </c>
      <c r="K3" s="92"/>
      <c r="L3" s="45"/>
      <c r="M3" s="93"/>
      <c r="N3" s="94"/>
      <c r="O3" s="92"/>
      <c r="P3" s="45"/>
      <c r="Q3" s="45"/>
      <c r="R3" s="91"/>
      <c r="S3" s="92"/>
      <c r="T3" s="45"/>
      <c r="U3" s="45"/>
      <c r="V3" s="91"/>
      <c r="W3" s="92">
        <v>507</v>
      </c>
      <c r="X3" s="95" t="s">
        <v>77</v>
      </c>
      <c r="Y3" s="95" t="s">
        <v>312</v>
      </c>
      <c r="Z3" s="91" t="s">
        <v>98</v>
      </c>
      <c r="AA3" s="92"/>
      <c r="AB3" s="95"/>
      <c r="AC3" s="95"/>
      <c r="AD3" s="91"/>
      <c r="AE3" s="91" t="s">
        <v>43</v>
      </c>
    </row>
    <row r="4" spans="1:31" ht="60" x14ac:dyDescent="0.25">
      <c r="A4" s="179"/>
      <c r="B4" s="182"/>
      <c r="C4" s="112">
        <v>343</v>
      </c>
      <c r="D4" s="148"/>
      <c r="E4" s="96" t="s">
        <v>141</v>
      </c>
      <c r="F4" s="97" t="s">
        <v>140</v>
      </c>
      <c r="G4" s="98">
        <v>343</v>
      </c>
      <c r="H4" s="96"/>
      <c r="I4" s="96" t="s">
        <v>83</v>
      </c>
      <c r="J4" s="97" t="s">
        <v>140</v>
      </c>
      <c r="K4" s="98"/>
      <c r="L4" s="96"/>
      <c r="M4" s="99"/>
      <c r="N4" s="100"/>
      <c r="O4" s="98"/>
      <c r="P4" s="96"/>
      <c r="Q4" s="96"/>
      <c r="R4" s="97"/>
      <c r="S4" s="101"/>
      <c r="T4" s="96"/>
      <c r="U4" s="96"/>
      <c r="V4" s="97"/>
      <c r="W4" s="98"/>
      <c r="X4" s="99"/>
      <c r="Y4" s="102"/>
      <c r="Z4" s="100"/>
      <c r="AA4" s="101"/>
      <c r="AB4" s="99"/>
      <c r="AC4" s="99"/>
      <c r="AD4" s="100"/>
      <c r="AE4" s="103"/>
    </row>
    <row r="5" spans="1:31" ht="30" x14ac:dyDescent="0.25">
      <c r="A5" s="122" t="s">
        <v>152</v>
      </c>
      <c r="B5" s="182"/>
      <c r="C5" s="115"/>
      <c r="D5" s="114"/>
      <c r="E5" s="114"/>
      <c r="F5" s="116"/>
      <c r="G5" s="113"/>
      <c r="H5" s="114"/>
      <c r="I5" s="114"/>
      <c r="J5" s="116"/>
      <c r="K5" s="113"/>
      <c r="L5" s="114"/>
      <c r="M5" s="117"/>
      <c r="N5" s="118"/>
      <c r="O5" s="113"/>
      <c r="P5" s="114"/>
      <c r="Q5" s="114"/>
      <c r="R5" s="116"/>
      <c r="S5" s="115"/>
      <c r="T5" s="114"/>
      <c r="U5" s="114"/>
      <c r="V5" s="116"/>
      <c r="W5" s="113">
        <v>116</v>
      </c>
      <c r="X5" s="119" t="s">
        <v>77</v>
      </c>
      <c r="Y5" s="119" t="s">
        <v>368</v>
      </c>
      <c r="Z5" s="116" t="s">
        <v>98</v>
      </c>
      <c r="AA5" s="115"/>
      <c r="AB5" s="117"/>
      <c r="AC5" s="117"/>
      <c r="AD5" s="118"/>
      <c r="AE5" s="120" t="s">
        <v>43</v>
      </c>
    </row>
    <row r="6" spans="1:31" ht="30" x14ac:dyDescent="0.25">
      <c r="A6" s="172" t="s">
        <v>157</v>
      </c>
      <c r="B6" s="182"/>
      <c r="C6" s="110"/>
      <c r="D6" s="45"/>
      <c r="E6" s="45"/>
      <c r="F6" s="91"/>
      <c r="G6" s="92"/>
      <c r="H6" s="45"/>
      <c r="I6" s="45"/>
      <c r="J6" s="91"/>
      <c r="K6" s="92"/>
      <c r="L6" s="45"/>
      <c r="M6" s="93"/>
      <c r="N6" s="94"/>
      <c r="O6" s="92">
        <v>18</v>
      </c>
      <c r="P6" s="45" t="s">
        <v>77</v>
      </c>
      <c r="Q6" s="45" t="s">
        <v>72</v>
      </c>
      <c r="R6" s="91" t="s">
        <v>36</v>
      </c>
      <c r="S6" s="92">
        <v>18</v>
      </c>
      <c r="T6" s="45" t="s">
        <v>77</v>
      </c>
      <c r="U6" s="45" t="s">
        <v>430</v>
      </c>
      <c r="V6" s="91" t="s">
        <v>36</v>
      </c>
      <c r="W6" s="92"/>
      <c r="X6" s="93"/>
      <c r="Y6" s="95"/>
      <c r="Z6" s="94"/>
      <c r="AA6" s="92">
        <v>108</v>
      </c>
      <c r="AB6" s="95" t="s">
        <v>77</v>
      </c>
      <c r="AC6" s="95" t="s">
        <v>312</v>
      </c>
      <c r="AD6" s="94"/>
      <c r="AE6" s="106" t="s">
        <v>43</v>
      </c>
    </row>
    <row r="7" spans="1:31" x14ac:dyDescent="0.25">
      <c r="A7" s="173"/>
      <c r="B7" s="183"/>
      <c r="C7" s="101"/>
      <c r="D7" s="96"/>
      <c r="E7" s="96"/>
      <c r="F7" s="97"/>
      <c r="G7" s="98"/>
      <c r="H7" s="96"/>
      <c r="I7" s="96"/>
      <c r="J7" s="97"/>
      <c r="K7" s="98"/>
      <c r="L7" s="96"/>
      <c r="M7" s="102"/>
      <c r="N7" s="100"/>
      <c r="O7" s="98"/>
      <c r="P7" s="96"/>
      <c r="Q7" s="96" t="s">
        <v>73</v>
      </c>
      <c r="R7" s="97" t="s">
        <v>140</v>
      </c>
      <c r="S7" s="99"/>
      <c r="T7" s="99"/>
      <c r="U7" s="99" t="s">
        <v>431</v>
      </c>
      <c r="V7" s="99" t="s">
        <v>140</v>
      </c>
      <c r="W7" s="98"/>
      <c r="X7" s="99"/>
      <c r="Y7" s="102"/>
      <c r="Z7" s="100"/>
      <c r="AA7" s="101"/>
      <c r="AB7" s="99"/>
      <c r="AC7" s="99"/>
      <c r="AD7" s="100"/>
      <c r="AE7" s="103"/>
    </row>
    <row r="8" spans="1:31" ht="60" x14ac:dyDescent="0.25">
      <c r="A8" s="172" t="s">
        <v>159</v>
      </c>
      <c r="B8" s="181" t="s">
        <v>484</v>
      </c>
      <c r="C8" s="110"/>
      <c r="D8" s="48"/>
      <c r="E8" s="45"/>
      <c r="F8" s="91"/>
      <c r="G8" s="92">
        <v>85</v>
      </c>
      <c r="H8" s="45" t="s">
        <v>142</v>
      </c>
      <c r="I8" s="45" t="s">
        <v>83</v>
      </c>
      <c r="J8" s="91" t="s">
        <v>36</v>
      </c>
      <c r="K8" s="92">
        <v>85</v>
      </c>
      <c r="L8" s="45" t="s">
        <v>74</v>
      </c>
      <c r="M8" s="95" t="s">
        <v>196</v>
      </c>
      <c r="N8" s="94"/>
      <c r="O8" s="92">
        <v>33</v>
      </c>
      <c r="P8" s="45" t="s">
        <v>432</v>
      </c>
      <c r="Q8" s="45" t="s">
        <v>71</v>
      </c>
      <c r="R8" s="91" t="s">
        <v>36</v>
      </c>
      <c r="S8" s="92">
        <v>33</v>
      </c>
      <c r="T8" s="45" t="s">
        <v>77</v>
      </c>
      <c r="U8" s="45" t="s">
        <v>433</v>
      </c>
      <c r="V8" s="91" t="s">
        <v>36</v>
      </c>
      <c r="W8" s="92">
        <v>85</v>
      </c>
      <c r="X8" s="95" t="s">
        <v>75</v>
      </c>
      <c r="Y8" s="95" t="s">
        <v>435</v>
      </c>
      <c r="Z8" s="91" t="s">
        <v>164</v>
      </c>
      <c r="AA8" s="110"/>
      <c r="AB8" s="93"/>
      <c r="AC8" s="93"/>
      <c r="AD8" s="94"/>
      <c r="AE8" s="176" t="s">
        <v>436</v>
      </c>
    </row>
    <row r="9" spans="1:31" x14ac:dyDescent="0.25">
      <c r="A9" s="173"/>
      <c r="B9" s="183"/>
      <c r="C9" s="107"/>
      <c r="D9" s="111"/>
      <c r="E9" s="108"/>
      <c r="F9" s="109"/>
      <c r="G9" s="98"/>
      <c r="H9" s="96"/>
      <c r="I9" s="96" t="s">
        <v>61</v>
      </c>
      <c r="J9" s="97" t="s">
        <v>140</v>
      </c>
      <c r="K9" s="98"/>
      <c r="L9" s="96"/>
      <c r="M9" s="99"/>
      <c r="N9" s="109"/>
      <c r="O9" s="107"/>
      <c r="P9" s="108"/>
      <c r="Q9" s="108" t="s">
        <v>67</v>
      </c>
      <c r="R9" s="109" t="s">
        <v>140</v>
      </c>
      <c r="S9" s="101"/>
      <c r="T9" s="96"/>
      <c r="U9" s="96" t="s">
        <v>434</v>
      </c>
      <c r="V9" s="109" t="s">
        <v>140</v>
      </c>
      <c r="W9" s="107"/>
      <c r="X9" s="96"/>
      <c r="Y9" s="102"/>
      <c r="Z9" s="109"/>
      <c r="AA9" s="101"/>
      <c r="AB9" s="102"/>
      <c r="AC9" s="102"/>
      <c r="AD9" s="109"/>
      <c r="AE9" s="177"/>
    </row>
    <row r="10" spans="1:31" ht="75" x14ac:dyDescent="0.25">
      <c r="A10" s="178" t="s">
        <v>165</v>
      </c>
      <c r="B10" s="181" t="s">
        <v>485</v>
      </c>
      <c r="C10" s="104"/>
      <c r="D10" s="48"/>
      <c r="E10" s="46"/>
      <c r="F10" s="105"/>
      <c r="G10" s="104">
        <v>60</v>
      </c>
      <c r="H10" s="45" t="s">
        <v>169</v>
      </c>
      <c r="I10" s="46" t="s">
        <v>83</v>
      </c>
      <c r="J10" s="91" t="s">
        <v>36</v>
      </c>
      <c r="K10" s="104">
        <v>60</v>
      </c>
      <c r="L10" s="48" t="s">
        <v>77</v>
      </c>
      <c r="M10" s="95" t="s">
        <v>197</v>
      </c>
      <c r="N10" s="105"/>
      <c r="O10" s="104">
        <v>60</v>
      </c>
      <c r="P10" s="45" t="s">
        <v>437</v>
      </c>
      <c r="Q10" s="46" t="s">
        <v>83</v>
      </c>
      <c r="R10" s="91" t="s">
        <v>36</v>
      </c>
      <c r="S10" s="110"/>
      <c r="T10" s="45"/>
      <c r="U10" s="45"/>
      <c r="V10" s="91"/>
      <c r="W10" s="92">
        <v>60</v>
      </c>
      <c r="X10" s="95" t="s">
        <v>75</v>
      </c>
      <c r="Y10" s="95" t="s">
        <v>312</v>
      </c>
      <c r="Z10" s="91" t="s">
        <v>178</v>
      </c>
      <c r="AA10" s="92">
        <v>60</v>
      </c>
      <c r="AB10" s="95" t="s">
        <v>438</v>
      </c>
      <c r="AC10" s="95" t="s">
        <v>439</v>
      </c>
      <c r="AD10" s="94"/>
      <c r="AE10" s="106" t="s">
        <v>440</v>
      </c>
    </row>
    <row r="11" spans="1:31" x14ac:dyDescent="0.25">
      <c r="A11" s="179"/>
      <c r="B11" s="183"/>
      <c r="C11" s="107"/>
      <c r="D11" s="111"/>
      <c r="E11" s="108"/>
      <c r="F11" s="109"/>
      <c r="G11" s="107"/>
      <c r="H11" s="108"/>
      <c r="I11" s="108" t="s">
        <v>80</v>
      </c>
      <c r="J11" s="97" t="s">
        <v>140</v>
      </c>
      <c r="K11" s="107"/>
      <c r="L11" s="108"/>
      <c r="M11" s="108"/>
      <c r="N11" s="109"/>
      <c r="O11" s="107"/>
      <c r="P11" s="108"/>
      <c r="Q11" s="108" t="s">
        <v>63</v>
      </c>
      <c r="R11" s="109" t="s">
        <v>140</v>
      </c>
      <c r="S11" s="101"/>
      <c r="T11" s="96"/>
      <c r="U11" s="96"/>
      <c r="V11" s="97"/>
      <c r="W11" s="98"/>
      <c r="X11" s="99"/>
      <c r="Y11" s="99"/>
      <c r="Z11" s="100"/>
      <c r="AA11" s="101"/>
      <c r="AB11" s="99"/>
      <c r="AC11" s="99"/>
      <c r="AD11" s="100"/>
      <c r="AE11" s="121" t="s">
        <v>309</v>
      </c>
    </row>
    <row r="12" spans="1:31" ht="75" x14ac:dyDescent="0.25">
      <c r="A12" s="152" t="s">
        <v>179</v>
      </c>
      <c r="B12" s="181" t="s">
        <v>486</v>
      </c>
      <c r="C12" s="104"/>
      <c r="D12" s="48"/>
      <c r="E12" s="46"/>
      <c r="F12" s="105"/>
      <c r="G12" s="104">
        <v>130</v>
      </c>
      <c r="H12" s="45" t="s">
        <v>169</v>
      </c>
      <c r="I12" s="46" t="s">
        <v>83</v>
      </c>
      <c r="J12" s="91" t="s">
        <v>36</v>
      </c>
      <c r="K12" s="104">
        <v>130</v>
      </c>
      <c r="L12" s="46" t="s">
        <v>77</v>
      </c>
      <c r="M12" s="46" t="s">
        <v>197</v>
      </c>
      <c r="N12" s="91" t="s">
        <v>211</v>
      </c>
      <c r="O12" s="104">
        <v>30</v>
      </c>
      <c r="P12" s="45" t="s">
        <v>442</v>
      </c>
      <c r="Q12" s="46" t="s">
        <v>72</v>
      </c>
      <c r="R12" s="91" t="s">
        <v>36</v>
      </c>
      <c r="S12" s="104">
        <v>30</v>
      </c>
      <c r="T12" s="45" t="s">
        <v>441</v>
      </c>
      <c r="U12" s="46" t="s">
        <v>443</v>
      </c>
      <c r="V12" s="91" t="s">
        <v>36</v>
      </c>
      <c r="W12" s="92">
        <v>130</v>
      </c>
      <c r="X12" s="95" t="s">
        <v>77</v>
      </c>
      <c r="Y12" s="95" t="s">
        <v>445</v>
      </c>
      <c r="Z12" s="91" t="s">
        <v>185</v>
      </c>
      <c r="AA12" s="92" t="s">
        <v>187</v>
      </c>
      <c r="AB12" s="95" t="s">
        <v>77</v>
      </c>
      <c r="AC12" s="95" t="s">
        <v>446</v>
      </c>
      <c r="AD12" s="94"/>
      <c r="AE12" s="124" t="s">
        <v>309</v>
      </c>
    </row>
    <row r="13" spans="1:31" x14ac:dyDescent="0.25">
      <c r="A13" s="154"/>
      <c r="B13" s="183"/>
      <c r="C13" s="107"/>
      <c r="D13" s="108"/>
      <c r="E13" s="108"/>
      <c r="F13" s="109"/>
      <c r="G13" s="107"/>
      <c r="H13" s="108"/>
      <c r="I13" s="108" t="s">
        <v>61</v>
      </c>
      <c r="J13" s="97" t="s">
        <v>140</v>
      </c>
      <c r="K13" s="107"/>
      <c r="L13" s="108"/>
      <c r="M13" s="108"/>
      <c r="N13" s="109"/>
      <c r="O13" s="107"/>
      <c r="P13" s="108"/>
      <c r="Q13" s="108" t="s">
        <v>79</v>
      </c>
      <c r="R13" s="109" t="s">
        <v>140</v>
      </c>
      <c r="S13" s="107"/>
      <c r="T13" s="108"/>
      <c r="U13" s="108" t="s">
        <v>444</v>
      </c>
      <c r="V13" s="109" t="s">
        <v>140</v>
      </c>
      <c r="W13" s="125"/>
      <c r="X13" s="99"/>
      <c r="Y13" s="99"/>
      <c r="Z13" s="97"/>
      <c r="AA13" s="98" t="s">
        <v>186</v>
      </c>
      <c r="AB13" s="99"/>
      <c r="AC13" s="102"/>
      <c r="AD13" s="100"/>
      <c r="AE13" s="121" t="s">
        <v>309</v>
      </c>
    </row>
    <row r="14" spans="1:31" ht="60" x14ac:dyDescent="0.25">
      <c r="A14" s="4" t="s">
        <v>188</v>
      </c>
      <c r="B14" s="181" t="s">
        <v>311</v>
      </c>
      <c r="C14" s="11"/>
      <c r="D14" s="33"/>
      <c r="E14" s="14"/>
      <c r="F14" s="15"/>
      <c r="G14" s="11">
        <v>70</v>
      </c>
      <c r="H14" s="9" t="s">
        <v>169</v>
      </c>
      <c r="I14" s="14" t="s">
        <v>83</v>
      </c>
      <c r="J14" s="12" t="s">
        <v>36</v>
      </c>
      <c r="K14" s="11">
        <v>70</v>
      </c>
      <c r="L14" s="14" t="s">
        <v>177</v>
      </c>
      <c r="M14" s="14" t="s">
        <v>197</v>
      </c>
      <c r="N14" s="15"/>
      <c r="O14" s="11">
        <v>70</v>
      </c>
      <c r="P14" s="45" t="s">
        <v>447</v>
      </c>
      <c r="Q14" s="14" t="s">
        <v>192</v>
      </c>
      <c r="R14" s="12" t="s">
        <v>36</v>
      </c>
      <c r="S14" s="11">
        <v>70</v>
      </c>
      <c r="T14" s="45" t="s">
        <v>447</v>
      </c>
      <c r="U14" s="9" t="s">
        <v>448</v>
      </c>
      <c r="V14" s="12" t="s">
        <v>36</v>
      </c>
      <c r="W14" s="16">
        <v>70</v>
      </c>
      <c r="X14" s="20" t="s">
        <v>75</v>
      </c>
      <c r="Y14" s="20" t="s">
        <v>451</v>
      </c>
      <c r="Z14" s="12" t="s">
        <v>193</v>
      </c>
      <c r="AA14" s="13"/>
      <c r="AB14" s="17"/>
      <c r="AC14" s="17"/>
      <c r="AD14" s="18"/>
      <c r="AE14" s="103" t="s">
        <v>43</v>
      </c>
    </row>
    <row r="15" spans="1:31" x14ac:dyDescent="0.25">
      <c r="A15" s="4"/>
      <c r="B15" s="183"/>
      <c r="C15" s="11"/>
      <c r="D15" s="9"/>
      <c r="E15" s="9"/>
      <c r="F15" s="12"/>
      <c r="G15" s="16"/>
      <c r="H15" s="9"/>
      <c r="I15" s="9" t="s">
        <v>73</v>
      </c>
      <c r="J15" s="12" t="s">
        <v>140</v>
      </c>
      <c r="K15" s="16"/>
      <c r="L15" s="9"/>
      <c r="M15" s="9"/>
      <c r="N15" s="12"/>
      <c r="O15" s="16"/>
      <c r="P15" s="9"/>
      <c r="Q15" s="33" t="s">
        <v>73</v>
      </c>
      <c r="R15" s="15" t="s">
        <v>140</v>
      </c>
      <c r="S15" s="13"/>
      <c r="T15" s="9"/>
      <c r="U15" s="9" t="s">
        <v>449</v>
      </c>
      <c r="V15" s="15" t="s">
        <v>140</v>
      </c>
      <c r="W15" s="16"/>
      <c r="X15" s="20"/>
      <c r="Y15" s="20"/>
      <c r="Z15" s="22"/>
      <c r="AA15" s="13"/>
      <c r="AB15" s="20"/>
      <c r="AC15" s="20"/>
      <c r="AD15" s="22"/>
      <c r="AE15" s="106" t="s">
        <v>43</v>
      </c>
    </row>
    <row r="16" spans="1:31" ht="60" x14ac:dyDescent="0.25">
      <c r="A16" s="152" t="s">
        <v>452</v>
      </c>
      <c r="B16" s="181" t="s">
        <v>478</v>
      </c>
      <c r="C16" s="104"/>
      <c r="D16" s="45"/>
      <c r="E16" s="45"/>
      <c r="F16" s="91"/>
      <c r="G16" s="92">
        <v>100</v>
      </c>
      <c r="H16" s="45" t="s">
        <v>169</v>
      </c>
      <c r="I16" s="46" t="s">
        <v>83</v>
      </c>
      <c r="J16" s="91" t="s">
        <v>36</v>
      </c>
      <c r="K16" s="92">
        <v>100</v>
      </c>
      <c r="L16" s="45" t="s">
        <v>77</v>
      </c>
      <c r="M16" s="45" t="s">
        <v>197</v>
      </c>
      <c r="N16" s="91"/>
      <c r="O16" s="92">
        <v>66</v>
      </c>
      <c r="P16" s="45" t="s">
        <v>459</v>
      </c>
      <c r="Q16" s="48" t="s">
        <v>83</v>
      </c>
      <c r="R16" s="91" t="s">
        <v>36</v>
      </c>
      <c r="S16" s="110">
        <v>66</v>
      </c>
      <c r="T16" s="45" t="s">
        <v>459</v>
      </c>
      <c r="U16" s="45" t="s">
        <v>461</v>
      </c>
      <c r="V16" s="91" t="s">
        <v>36</v>
      </c>
      <c r="W16" s="92">
        <v>100</v>
      </c>
      <c r="X16" s="95" t="s">
        <v>75</v>
      </c>
      <c r="Y16" s="95" t="s">
        <v>463</v>
      </c>
      <c r="Z16" s="106" t="s">
        <v>462</v>
      </c>
      <c r="AA16" s="110">
        <v>100</v>
      </c>
      <c r="AB16" s="95" t="s">
        <v>75</v>
      </c>
      <c r="AC16" s="95" t="s">
        <v>320</v>
      </c>
      <c r="AD16" s="106"/>
      <c r="AE16" s="106" t="s">
        <v>309</v>
      </c>
    </row>
    <row r="17" spans="1:31" x14ac:dyDescent="0.25">
      <c r="A17" s="154"/>
      <c r="B17" s="183"/>
      <c r="C17" s="107"/>
      <c r="D17" s="96"/>
      <c r="E17" s="96"/>
      <c r="F17" s="97"/>
      <c r="G17" s="98"/>
      <c r="H17" s="96"/>
      <c r="I17" s="96" t="s">
        <v>70</v>
      </c>
      <c r="J17" s="97" t="s">
        <v>140</v>
      </c>
      <c r="K17" s="98"/>
      <c r="L17" s="96"/>
      <c r="M17" s="96"/>
      <c r="N17" s="97"/>
      <c r="O17" s="98"/>
      <c r="P17" s="96"/>
      <c r="Q17" s="111" t="s">
        <v>71</v>
      </c>
      <c r="R17" s="109" t="s">
        <v>140</v>
      </c>
      <c r="S17" s="101"/>
      <c r="T17" s="96"/>
      <c r="U17" s="96" t="s">
        <v>460</v>
      </c>
      <c r="V17" s="109" t="s">
        <v>140</v>
      </c>
      <c r="W17" s="98"/>
      <c r="X17" s="102"/>
      <c r="Y17" s="102"/>
      <c r="Z17" s="103"/>
      <c r="AA17" s="101"/>
      <c r="AB17" s="102"/>
      <c r="AC17" s="102"/>
      <c r="AD17" s="103"/>
      <c r="AE17" s="120" t="s">
        <v>313</v>
      </c>
    </row>
    <row r="18" spans="1:31" x14ac:dyDescent="0.25">
      <c r="A18" s="152" t="s">
        <v>49</v>
      </c>
      <c r="B18" s="181" t="s">
        <v>477</v>
      </c>
      <c r="C18" s="104"/>
      <c r="D18" s="46"/>
      <c r="E18" s="46"/>
      <c r="F18" s="105"/>
      <c r="G18" s="104"/>
      <c r="H18" s="46"/>
      <c r="I18" s="46"/>
      <c r="J18" s="105"/>
      <c r="K18" s="92"/>
      <c r="L18" s="93"/>
      <c r="M18" s="93"/>
      <c r="N18" s="94"/>
      <c r="O18" s="152">
        <v>30</v>
      </c>
      <c r="P18" s="46" t="s">
        <v>77</v>
      </c>
      <c r="Q18" s="46" t="s">
        <v>67</v>
      </c>
      <c r="R18" s="91" t="s">
        <v>36</v>
      </c>
      <c r="S18" s="152">
        <v>30</v>
      </c>
      <c r="T18" s="46" t="s">
        <v>77</v>
      </c>
      <c r="U18" s="45" t="s">
        <v>426</v>
      </c>
      <c r="V18" s="91" t="s">
        <v>36</v>
      </c>
      <c r="W18" s="104"/>
      <c r="X18" s="93"/>
      <c r="Y18" s="93"/>
      <c r="Z18" s="94"/>
      <c r="AA18" s="110"/>
      <c r="AB18" s="93"/>
      <c r="AC18" s="93"/>
      <c r="AD18" s="94"/>
      <c r="AE18" s="106" t="s">
        <v>43</v>
      </c>
    </row>
    <row r="19" spans="1:31" ht="30" x14ac:dyDescent="0.25">
      <c r="A19" s="154"/>
      <c r="B19" s="183"/>
      <c r="C19" s="107"/>
      <c r="D19" s="108"/>
      <c r="E19" s="108"/>
      <c r="F19" s="109"/>
      <c r="G19" s="107"/>
      <c r="H19" s="108"/>
      <c r="I19" s="108"/>
      <c r="J19" s="109"/>
      <c r="K19" s="98"/>
      <c r="L19" s="99"/>
      <c r="M19" s="99"/>
      <c r="N19" s="100"/>
      <c r="O19" s="154"/>
      <c r="P19" s="108"/>
      <c r="Q19" s="111" t="s">
        <v>82</v>
      </c>
      <c r="R19" s="97" t="s">
        <v>140</v>
      </c>
      <c r="S19" s="154"/>
      <c r="T19" s="108"/>
      <c r="U19" s="96" t="s">
        <v>427</v>
      </c>
      <c r="V19" s="97" t="s">
        <v>140</v>
      </c>
      <c r="W19" s="107"/>
      <c r="X19" s="99"/>
      <c r="Y19" s="99"/>
      <c r="Z19" s="100"/>
      <c r="AA19" s="101"/>
      <c r="AB19" s="99"/>
      <c r="AC19" s="99"/>
      <c r="AD19" s="100"/>
      <c r="AE19" s="103" t="s">
        <v>43</v>
      </c>
    </row>
    <row r="20" spans="1:31" ht="60" x14ac:dyDescent="0.25">
      <c r="A20" s="152" t="s">
        <v>41</v>
      </c>
      <c r="B20" s="181" t="s">
        <v>477</v>
      </c>
      <c r="C20" s="104"/>
      <c r="D20" s="46"/>
      <c r="E20" s="46"/>
      <c r="F20" s="105"/>
      <c r="G20" s="104"/>
      <c r="H20" s="45"/>
      <c r="I20" s="45"/>
      <c r="J20" s="105"/>
      <c r="K20" s="104"/>
      <c r="L20" s="46"/>
      <c r="M20" s="46"/>
      <c r="N20" s="105"/>
      <c r="O20" s="152">
        <v>50</v>
      </c>
      <c r="P20" s="46" t="s">
        <v>77</v>
      </c>
      <c r="Q20" s="46" t="s">
        <v>83</v>
      </c>
      <c r="R20" s="91" t="s">
        <v>36</v>
      </c>
      <c r="S20" s="152">
        <v>50</v>
      </c>
      <c r="T20" s="45" t="s">
        <v>77</v>
      </c>
      <c r="U20" s="45" t="s">
        <v>422</v>
      </c>
      <c r="V20" s="91" t="s">
        <v>36</v>
      </c>
      <c r="W20" s="104">
        <v>50</v>
      </c>
      <c r="X20" s="45" t="s">
        <v>75</v>
      </c>
      <c r="Y20" s="95" t="s">
        <v>305</v>
      </c>
      <c r="Z20" s="105" t="s">
        <v>98</v>
      </c>
      <c r="AA20" s="104">
        <v>45</v>
      </c>
      <c r="AB20" s="95" t="s">
        <v>75</v>
      </c>
      <c r="AC20" s="95" t="s">
        <v>424</v>
      </c>
      <c r="AD20" s="105"/>
      <c r="AE20" s="106" t="s">
        <v>425</v>
      </c>
    </row>
    <row r="21" spans="1:31" x14ac:dyDescent="0.25">
      <c r="A21" s="154"/>
      <c r="B21" s="183"/>
      <c r="C21" s="107"/>
      <c r="D21" s="108"/>
      <c r="E21" s="108"/>
      <c r="F21" s="109"/>
      <c r="G21" s="107"/>
      <c r="H21" s="96"/>
      <c r="I21" s="96"/>
      <c r="J21" s="109"/>
      <c r="K21" s="107"/>
      <c r="L21" s="108"/>
      <c r="M21" s="108"/>
      <c r="N21" s="109"/>
      <c r="O21" s="154"/>
      <c r="P21" s="108"/>
      <c r="Q21" s="108" t="s">
        <v>80</v>
      </c>
      <c r="R21" s="97" t="s">
        <v>140</v>
      </c>
      <c r="S21" s="154"/>
      <c r="T21" s="96"/>
      <c r="U21" s="96" t="s">
        <v>423</v>
      </c>
      <c r="V21" s="97" t="s">
        <v>140</v>
      </c>
      <c r="W21" s="107"/>
      <c r="X21" s="96"/>
      <c r="Y21" s="102"/>
      <c r="Z21" s="109"/>
      <c r="AA21" s="101"/>
      <c r="AB21" s="102"/>
      <c r="AC21" s="102"/>
      <c r="AD21" s="109"/>
      <c r="AE21" s="103" t="s">
        <v>309</v>
      </c>
    </row>
    <row r="22" spans="1:31" s="23" customFormat="1" ht="120" x14ac:dyDescent="0.25">
      <c r="A22" s="174" t="s">
        <v>105</v>
      </c>
      <c r="B22" s="175"/>
      <c r="C22" s="25">
        <v>430</v>
      </c>
      <c r="D22" s="25"/>
      <c r="E22" s="25" t="s">
        <v>429</v>
      </c>
      <c r="F22" s="25"/>
      <c r="G22" s="25">
        <f>SUM(G3:G21)</f>
        <v>1218</v>
      </c>
      <c r="H22" s="25"/>
      <c r="I22" s="25" t="s">
        <v>464</v>
      </c>
      <c r="J22" s="25"/>
      <c r="K22" s="25">
        <f>SUM(K3:K21)</f>
        <v>445</v>
      </c>
      <c r="L22" s="25"/>
      <c r="M22" s="25" t="s">
        <v>197</v>
      </c>
      <c r="N22" s="26"/>
      <c r="O22" s="25">
        <f>SUM(O3:O21)</f>
        <v>357</v>
      </c>
      <c r="P22" s="25"/>
      <c r="Q22" s="25" t="s">
        <v>465</v>
      </c>
      <c r="R22" s="25"/>
      <c r="S22" s="25">
        <f>SUM(S3:S21)</f>
        <v>297</v>
      </c>
      <c r="T22" s="25"/>
      <c r="U22" s="25" t="s">
        <v>466</v>
      </c>
      <c r="V22" s="25"/>
      <c r="W22" s="25">
        <f>SUM(W3:W21)</f>
        <v>1118</v>
      </c>
      <c r="X22" s="25"/>
      <c r="Y22" s="25" t="s">
        <v>474</v>
      </c>
      <c r="Z22" s="26"/>
      <c r="AA22" s="25">
        <f>SUM(AA3:AA21)</f>
        <v>313</v>
      </c>
      <c r="AB22" s="25"/>
      <c r="AC22" s="25" t="s">
        <v>198</v>
      </c>
      <c r="AD22" s="26"/>
      <c r="AE22" s="106"/>
    </row>
    <row r="23" spans="1:31" x14ac:dyDescent="0.25">
      <c r="A23" s="170" t="s">
        <v>352</v>
      </c>
      <c r="B23" s="171"/>
      <c r="C23" s="136" t="s">
        <v>471</v>
      </c>
      <c r="D23" s="136"/>
      <c r="E23" s="136"/>
      <c r="F23" s="136"/>
      <c r="G23" s="136" t="s">
        <v>468</v>
      </c>
      <c r="H23" s="136"/>
      <c r="I23" s="136"/>
      <c r="J23" s="136"/>
      <c r="K23" s="136" t="s">
        <v>468</v>
      </c>
      <c r="L23" s="136"/>
      <c r="M23" s="136"/>
      <c r="N23" s="136"/>
      <c r="O23" s="136" t="s">
        <v>468</v>
      </c>
      <c r="P23" s="136"/>
      <c r="Q23" s="136"/>
      <c r="R23" s="136"/>
      <c r="S23" s="136" t="s">
        <v>471</v>
      </c>
      <c r="T23" s="136"/>
      <c r="U23" s="136"/>
      <c r="V23" s="136"/>
      <c r="W23" s="136" t="s">
        <v>468</v>
      </c>
      <c r="X23" s="136"/>
      <c r="Y23" s="136"/>
      <c r="Z23" s="136"/>
      <c r="AA23" s="136" t="s">
        <v>468</v>
      </c>
      <c r="AB23" s="136"/>
      <c r="AC23" s="136"/>
      <c r="AD23" s="136"/>
      <c r="AE23" s="29"/>
    </row>
    <row r="24" spans="1:31" x14ac:dyDescent="0.25">
      <c r="A24" s="133" t="s">
        <v>130</v>
      </c>
      <c r="B24" s="26" t="s">
        <v>131</v>
      </c>
      <c r="C24" s="127" t="s">
        <v>360</v>
      </c>
      <c r="D24" s="128"/>
      <c r="E24" s="128"/>
      <c r="F24" s="129"/>
      <c r="G24" s="127"/>
      <c r="H24" s="128"/>
      <c r="I24" s="128"/>
      <c r="J24" s="129"/>
      <c r="K24" s="127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29"/>
    </row>
    <row r="25" spans="1:31" x14ac:dyDescent="0.25">
      <c r="A25" s="134"/>
      <c r="B25" s="26" t="s">
        <v>132</v>
      </c>
      <c r="C25" s="127"/>
      <c r="D25" s="128"/>
      <c r="E25" s="128"/>
      <c r="F25" s="129"/>
      <c r="G25" s="127"/>
      <c r="H25" s="128"/>
      <c r="I25" s="128"/>
      <c r="J25" s="129"/>
      <c r="K25" s="127"/>
      <c r="L25" s="128"/>
      <c r="M25" s="128"/>
      <c r="N25" s="129"/>
      <c r="O25" s="127"/>
      <c r="P25" s="128"/>
      <c r="Q25" s="128"/>
      <c r="R25" s="129"/>
      <c r="S25" s="127"/>
      <c r="T25" s="128"/>
      <c r="U25" s="128"/>
      <c r="V25" s="129"/>
      <c r="W25" s="130"/>
      <c r="X25" s="131"/>
      <c r="Y25" s="131"/>
      <c r="Z25" s="132"/>
      <c r="AA25" s="127"/>
      <c r="AB25" s="128"/>
      <c r="AC25" s="128"/>
      <c r="AD25" s="129"/>
      <c r="AE25" s="29"/>
    </row>
    <row r="26" spans="1:31" x14ac:dyDescent="0.25">
      <c r="A26" s="134"/>
      <c r="B26" s="26" t="s">
        <v>133</v>
      </c>
      <c r="C26" s="127"/>
      <c r="D26" s="128"/>
      <c r="E26" s="128"/>
      <c r="F26" s="129"/>
      <c r="G26" s="127"/>
      <c r="H26" s="128"/>
      <c r="I26" s="128"/>
      <c r="J26" s="129"/>
      <c r="K26" s="127"/>
      <c r="L26" s="128"/>
      <c r="M26" s="128"/>
      <c r="N26" s="129"/>
      <c r="O26" s="127"/>
      <c r="P26" s="128"/>
      <c r="Q26" s="128"/>
      <c r="R26" s="129"/>
      <c r="S26" s="127"/>
      <c r="T26" s="128"/>
      <c r="U26" s="128"/>
      <c r="V26" s="129"/>
      <c r="W26" s="127"/>
      <c r="X26" s="128"/>
      <c r="Y26" s="128"/>
      <c r="Z26" s="129"/>
      <c r="AA26" s="127"/>
      <c r="AB26" s="128"/>
      <c r="AC26" s="128"/>
      <c r="AD26" s="129"/>
      <c r="AE26" s="29"/>
    </row>
    <row r="27" spans="1:31" x14ac:dyDescent="0.25">
      <c r="A27" s="135"/>
      <c r="B27" s="26" t="s">
        <v>134</v>
      </c>
      <c r="C27" s="127"/>
      <c r="D27" s="128"/>
      <c r="E27" s="128"/>
      <c r="F27" s="129"/>
      <c r="G27" s="127"/>
      <c r="H27" s="128"/>
      <c r="I27" s="128"/>
      <c r="J27" s="129"/>
      <c r="K27" s="127"/>
      <c r="L27" s="128"/>
      <c r="M27" s="128"/>
      <c r="N27" s="129"/>
      <c r="O27" s="127"/>
      <c r="P27" s="128"/>
      <c r="Q27" s="128"/>
      <c r="R27" s="129"/>
      <c r="S27" s="127"/>
      <c r="T27" s="128"/>
      <c r="U27" s="128"/>
      <c r="V27" s="129"/>
      <c r="W27" s="127"/>
      <c r="X27" s="128"/>
      <c r="Y27" s="128"/>
      <c r="Z27" s="129"/>
      <c r="AA27" s="127"/>
      <c r="AB27" s="128"/>
      <c r="AC27" s="128"/>
      <c r="AD27" s="129"/>
      <c r="AE27" s="29"/>
    </row>
    <row r="28" spans="1:31" x14ac:dyDescent="0.25">
      <c r="A28" s="170" t="s">
        <v>353</v>
      </c>
      <c r="B28" s="171"/>
      <c r="C28" s="127" t="s">
        <v>361</v>
      </c>
      <c r="D28" s="128"/>
      <c r="E28" s="128"/>
      <c r="F28" s="129"/>
      <c r="G28" s="127" t="s">
        <v>358</v>
      </c>
      <c r="H28" s="128"/>
      <c r="I28" s="128"/>
      <c r="J28" s="129"/>
      <c r="K28" s="127" t="s">
        <v>358</v>
      </c>
      <c r="L28" s="128"/>
      <c r="M28" s="128"/>
      <c r="N28" s="129"/>
      <c r="O28" s="127" t="s">
        <v>358</v>
      </c>
      <c r="P28" s="128"/>
      <c r="Q28" s="128"/>
      <c r="R28" s="129"/>
      <c r="S28" s="127" t="s">
        <v>358</v>
      </c>
      <c r="T28" s="128"/>
      <c r="U28" s="128"/>
      <c r="V28" s="129"/>
      <c r="W28" s="127" t="s">
        <v>358</v>
      </c>
      <c r="X28" s="128"/>
      <c r="Y28" s="128"/>
      <c r="Z28" s="129"/>
      <c r="AA28" s="127" t="s">
        <v>358</v>
      </c>
      <c r="AB28" s="128"/>
      <c r="AC28" s="128"/>
      <c r="AD28" s="129"/>
      <c r="AE28" s="29"/>
    </row>
    <row r="29" spans="1:31" x14ac:dyDescent="0.25">
      <c r="T29" s="5"/>
      <c r="U29" s="5"/>
      <c r="AE29" s="23"/>
    </row>
    <row r="30" spans="1:31" x14ac:dyDescent="0.25">
      <c r="T30" s="5"/>
      <c r="U30" s="5"/>
      <c r="AE30" s="29"/>
    </row>
    <row r="31" spans="1:31" x14ac:dyDescent="0.25">
      <c r="T31" s="5"/>
      <c r="U31" s="5"/>
      <c r="AE31" s="29"/>
    </row>
    <row r="32" spans="1:31" x14ac:dyDescent="0.25">
      <c r="T32" s="5"/>
      <c r="U32" s="5"/>
      <c r="AE32" s="29"/>
    </row>
    <row r="33" spans="20:31" x14ac:dyDescent="0.25">
      <c r="T33" s="5"/>
      <c r="U33" s="5"/>
      <c r="AE33" s="29"/>
    </row>
    <row r="34" spans="20:31" x14ac:dyDescent="0.25">
      <c r="T34" s="5"/>
      <c r="U34" s="5"/>
      <c r="AE34" s="29"/>
    </row>
    <row r="35" spans="20:31" x14ac:dyDescent="0.25">
      <c r="T35" s="5"/>
      <c r="U35" s="5"/>
      <c r="AE35" s="29"/>
    </row>
    <row r="36" spans="20:31" x14ac:dyDescent="0.25">
      <c r="T36" s="5"/>
      <c r="U36" s="5"/>
    </row>
    <row r="37" spans="20:31" x14ac:dyDescent="0.25">
      <c r="T37" s="5"/>
      <c r="U37" s="5"/>
    </row>
    <row r="38" spans="20:31" x14ac:dyDescent="0.25">
      <c r="T38" s="5"/>
      <c r="U38" s="5"/>
    </row>
    <row r="39" spans="20:31" x14ac:dyDescent="0.25">
      <c r="T39" s="5"/>
      <c r="U39" s="5"/>
    </row>
    <row r="40" spans="20:31" x14ac:dyDescent="0.25">
      <c r="T40" s="5"/>
      <c r="U40" s="5"/>
    </row>
    <row r="41" spans="20:31" x14ac:dyDescent="0.25">
      <c r="T41" s="5"/>
      <c r="U41" s="5"/>
    </row>
    <row r="42" spans="20:31" x14ac:dyDescent="0.25">
      <c r="T42" s="5"/>
      <c r="U42" s="5"/>
    </row>
    <row r="43" spans="20:31" x14ac:dyDescent="0.25">
      <c r="T43" s="5"/>
      <c r="U43" s="5"/>
    </row>
    <row r="44" spans="20:31" x14ac:dyDescent="0.25">
      <c r="T44" s="5"/>
      <c r="U44" s="5"/>
    </row>
    <row r="45" spans="20:31" x14ac:dyDescent="0.25">
      <c r="T45" s="5"/>
      <c r="U45" s="5"/>
    </row>
    <row r="46" spans="20:31" x14ac:dyDescent="0.25">
      <c r="T46" s="5"/>
      <c r="U46" s="5"/>
    </row>
    <row r="47" spans="20:31" x14ac:dyDescent="0.25">
      <c r="T47" s="5"/>
      <c r="U47" s="5"/>
    </row>
    <row r="48" spans="20:31" x14ac:dyDescent="0.25">
      <c r="T48" s="5"/>
      <c r="U48" s="5"/>
    </row>
    <row r="49" spans="20:21" x14ac:dyDescent="0.25">
      <c r="T49" s="5"/>
      <c r="U49" s="5"/>
    </row>
    <row r="50" spans="20:21" x14ac:dyDescent="0.25">
      <c r="T50" s="5"/>
      <c r="U50" s="5"/>
    </row>
    <row r="51" spans="20:21" x14ac:dyDescent="0.25">
      <c r="T51" s="5"/>
      <c r="U51" s="5"/>
    </row>
    <row r="52" spans="20:21" x14ac:dyDescent="0.25">
      <c r="T52" s="5"/>
      <c r="U52" s="5"/>
    </row>
    <row r="53" spans="20:21" x14ac:dyDescent="0.25">
      <c r="T53" s="5"/>
      <c r="U53" s="5"/>
    </row>
    <row r="54" spans="20:21" x14ac:dyDescent="0.25">
      <c r="T54" s="5"/>
      <c r="U54" s="5"/>
    </row>
    <row r="55" spans="20:21" x14ac:dyDescent="0.25">
      <c r="T55" s="5"/>
      <c r="U55" s="5"/>
    </row>
    <row r="56" spans="20:21" x14ac:dyDescent="0.25">
      <c r="T56" s="5"/>
      <c r="U56" s="5"/>
    </row>
    <row r="57" spans="20:21" x14ac:dyDescent="0.25">
      <c r="T57" s="5"/>
      <c r="U57" s="5"/>
    </row>
    <row r="58" spans="20:21" x14ac:dyDescent="0.25">
      <c r="T58" s="5"/>
      <c r="U58" s="5"/>
    </row>
    <row r="59" spans="20:21" x14ac:dyDescent="0.25">
      <c r="T59" s="5"/>
      <c r="U59" s="5"/>
    </row>
    <row r="60" spans="20:21" x14ac:dyDescent="0.25">
      <c r="T60" s="5"/>
      <c r="U60" s="5"/>
    </row>
    <row r="61" spans="20:21" x14ac:dyDescent="0.25">
      <c r="T61" s="5"/>
      <c r="U61" s="5"/>
    </row>
    <row r="62" spans="20:21" x14ac:dyDescent="0.25">
      <c r="T62" s="5"/>
      <c r="U62" s="5"/>
    </row>
    <row r="63" spans="20:21" x14ac:dyDescent="0.25">
      <c r="T63" s="5"/>
      <c r="U63" s="5"/>
    </row>
    <row r="64" spans="20:21" x14ac:dyDescent="0.25">
      <c r="T64" s="5"/>
      <c r="U64" s="5"/>
    </row>
    <row r="65" spans="20:21" x14ac:dyDescent="0.25">
      <c r="T65" s="5"/>
      <c r="U65" s="5"/>
    </row>
    <row r="66" spans="20:21" x14ac:dyDescent="0.25">
      <c r="T66" s="5"/>
      <c r="U66" s="5"/>
    </row>
    <row r="67" spans="20:21" x14ac:dyDescent="0.25">
      <c r="T67" s="5"/>
      <c r="U67" s="5"/>
    </row>
    <row r="68" spans="20:21" x14ac:dyDescent="0.25">
      <c r="T68" s="5"/>
      <c r="U68" s="5"/>
    </row>
    <row r="69" spans="20:21" x14ac:dyDescent="0.25">
      <c r="T69" s="5"/>
      <c r="U69" s="5"/>
    </row>
    <row r="70" spans="20:21" x14ac:dyDescent="0.25">
      <c r="T70" s="5"/>
      <c r="U70" s="5"/>
    </row>
    <row r="71" spans="20:21" x14ac:dyDescent="0.25">
      <c r="T71" s="5"/>
      <c r="U71" s="5"/>
    </row>
    <row r="72" spans="20:21" x14ac:dyDescent="0.25">
      <c r="T72" s="5"/>
      <c r="U72" s="5"/>
    </row>
    <row r="73" spans="20:21" x14ac:dyDescent="0.25">
      <c r="T73" s="5"/>
      <c r="U73" s="5"/>
    </row>
    <row r="74" spans="20:21" x14ac:dyDescent="0.25">
      <c r="T74" s="5"/>
      <c r="U74" s="5"/>
    </row>
    <row r="75" spans="20:21" x14ac:dyDescent="0.25">
      <c r="T75" s="5"/>
      <c r="U75" s="5"/>
    </row>
    <row r="76" spans="20:21" x14ac:dyDescent="0.25">
      <c r="T76" s="5"/>
      <c r="U76" s="5"/>
    </row>
    <row r="77" spans="20:21" x14ac:dyDescent="0.25">
      <c r="T77" s="5"/>
      <c r="U77" s="5"/>
    </row>
    <row r="78" spans="20:21" x14ac:dyDescent="0.25">
      <c r="T78" s="5"/>
      <c r="U78" s="5"/>
    </row>
    <row r="79" spans="20:21" x14ac:dyDescent="0.25">
      <c r="T79" s="5"/>
      <c r="U79" s="5"/>
    </row>
    <row r="80" spans="20:21" x14ac:dyDescent="0.25">
      <c r="T80" s="5"/>
      <c r="U80" s="5"/>
    </row>
    <row r="81" spans="20:21" x14ac:dyDescent="0.25">
      <c r="T81" s="5"/>
      <c r="U81" s="5"/>
    </row>
    <row r="82" spans="20:21" x14ac:dyDescent="0.25">
      <c r="T82" s="5"/>
      <c r="U82" s="5"/>
    </row>
    <row r="83" spans="20:21" x14ac:dyDescent="0.25">
      <c r="T83" s="5"/>
      <c r="U83" s="5"/>
    </row>
    <row r="84" spans="20:21" x14ac:dyDescent="0.25">
      <c r="T84" s="5"/>
      <c r="U84" s="5"/>
    </row>
    <row r="85" spans="20:21" x14ac:dyDescent="0.25">
      <c r="T85" s="5"/>
      <c r="U85" s="5"/>
    </row>
    <row r="86" spans="20:21" x14ac:dyDescent="0.25">
      <c r="T86" s="5"/>
      <c r="U86" s="5"/>
    </row>
    <row r="87" spans="20:21" x14ac:dyDescent="0.25">
      <c r="T87" s="5"/>
      <c r="U87" s="5"/>
    </row>
    <row r="88" spans="20:21" x14ac:dyDescent="0.25">
      <c r="T88" s="5"/>
      <c r="U88" s="5"/>
    </row>
    <row r="89" spans="20:21" x14ac:dyDescent="0.25">
      <c r="T89" s="5"/>
      <c r="U89" s="5"/>
    </row>
    <row r="90" spans="20:21" x14ac:dyDescent="0.25">
      <c r="T90" s="5"/>
      <c r="U90" s="5"/>
    </row>
    <row r="91" spans="20:21" x14ac:dyDescent="0.25">
      <c r="T91" s="5"/>
      <c r="U91" s="5"/>
    </row>
    <row r="92" spans="20:21" x14ac:dyDescent="0.25">
      <c r="T92" s="5"/>
      <c r="U92" s="5"/>
    </row>
    <row r="93" spans="20:21" x14ac:dyDescent="0.25">
      <c r="T93" s="5"/>
      <c r="U93" s="5"/>
    </row>
    <row r="94" spans="20:21" x14ac:dyDescent="0.25">
      <c r="T94" s="5"/>
      <c r="U94" s="5"/>
    </row>
    <row r="95" spans="20:21" x14ac:dyDescent="0.25">
      <c r="T95" s="5"/>
      <c r="U95" s="5"/>
    </row>
    <row r="96" spans="20:21" x14ac:dyDescent="0.25">
      <c r="T96" s="5"/>
      <c r="U96" s="5"/>
    </row>
    <row r="97" spans="20:21" x14ac:dyDescent="0.25">
      <c r="T97" s="5"/>
      <c r="U97" s="5"/>
    </row>
    <row r="98" spans="20:21" x14ac:dyDescent="0.25">
      <c r="T98" s="5"/>
      <c r="U98" s="5"/>
    </row>
    <row r="99" spans="20:21" x14ac:dyDescent="0.25">
      <c r="T99" s="5"/>
      <c r="U99" s="5"/>
    </row>
    <row r="100" spans="20:21" x14ac:dyDescent="0.25">
      <c r="T100" s="5"/>
      <c r="U100" s="5"/>
    </row>
    <row r="101" spans="20:21" x14ac:dyDescent="0.25">
      <c r="T101" s="5"/>
      <c r="U101" s="5"/>
    </row>
    <row r="102" spans="20:21" x14ac:dyDescent="0.25">
      <c r="T102" s="5"/>
      <c r="U102" s="5"/>
    </row>
    <row r="103" spans="20:21" x14ac:dyDescent="0.25">
      <c r="T103" s="5"/>
      <c r="U103" s="5"/>
    </row>
  </sheetData>
  <mergeCells count="78">
    <mergeCell ref="W27:Z27"/>
    <mergeCell ref="AA27:AD27"/>
    <mergeCell ref="A28:B28"/>
    <mergeCell ref="C28:F28"/>
    <mergeCell ref="G28:J28"/>
    <mergeCell ref="K28:N28"/>
    <mergeCell ref="O28:R28"/>
    <mergeCell ref="S28:V28"/>
    <mergeCell ref="W28:Z28"/>
    <mergeCell ref="AA28:AD28"/>
    <mergeCell ref="C27:F27"/>
    <mergeCell ref="G27:J27"/>
    <mergeCell ref="K27:N27"/>
    <mergeCell ref="O27:R27"/>
    <mergeCell ref="S27:V27"/>
    <mergeCell ref="W25:Z25"/>
    <mergeCell ref="AA25:AD25"/>
    <mergeCell ref="C26:F26"/>
    <mergeCell ref="G26:J26"/>
    <mergeCell ref="K26:N26"/>
    <mergeCell ref="O26:R26"/>
    <mergeCell ref="S26:V26"/>
    <mergeCell ref="W26:Z26"/>
    <mergeCell ref="AA26:AD26"/>
    <mergeCell ref="S23:V23"/>
    <mergeCell ref="W23:Z23"/>
    <mergeCell ref="AA23:AD23"/>
    <mergeCell ref="A24:A27"/>
    <mergeCell ref="C24:F24"/>
    <mergeCell ref="G24:J24"/>
    <mergeCell ref="K24:N24"/>
    <mergeCell ref="O24:R24"/>
    <mergeCell ref="S24:V24"/>
    <mergeCell ref="W24:Z24"/>
    <mergeCell ref="AA24:AD24"/>
    <mergeCell ref="C25:F25"/>
    <mergeCell ref="G25:J25"/>
    <mergeCell ref="K25:N25"/>
    <mergeCell ref="O25:R25"/>
    <mergeCell ref="S25:V25"/>
    <mergeCell ref="A23:B23"/>
    <mergeCell ref="C23:F23"/>
    <mergeCell ref="G23:J23"/>
    <mergeCell ref="K23:N23"/>
    <mergeCell ref="O23:R23"/>
    <mergeCell ref="AE1:AE2"/>
    <mergeCell ref="A20:A21"/>
    <mergeCell ref="B20:B21"/>
    <mergeCell ref="O20:O21"/>
    <mergeCell ref="S20:S21"/>
    <mergeCell ref="A18:A19"/>
    <mergeCell ref="B18:B19"/>
    <mergeCell ref="O18:O19"/>
    <mergeCell ref="S18:S19"/>
    <mergeCell ref="A8:A9"/>
    <mergeCell ref="AE8:AE9"/>
    <mergeCell ref="A10:A11"/>
    <mergeCell ref="A12:A13"/>
    <mergeCell ref="A16:A17"/>
    <mergeCell ref="A3:A4"/>
    <mergeCell ref="D3:D4"/>
    <mergeCell ref="A6:A7"/>
    <mergeCell ref="A22:B22"/>
    <mergeCell ref="S1:V1"/>
    <mergeCell ref="W1:Z1"/>
    <mergeCell ref="B3:B7"/>
    <mergeCell ref="B8:B9"/>
    <mergeCell ref="B10:B11"/>
    <mergeCell ref="B12:B13"/>
    <mergeCell ref="B14:B15"/>
    <mergeCell ref="B16:B17"/>
    <mergeCell ref="AA1:AC1"/>
    <mergeCell ref="A1:A2"/>
    <mergeCell ref="B1:B2"/>
    <mergeCell ref="C1:F1"/>
    <mergeCell ref="G1:J1"/>
    <mergeCell ref="K1:N1"/>
    <mergeCell ref="O1:R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workbookViewId="0">
      <selection sqref="A1:A2"/>
    </sheetView>
  </sheetViews>
  <sheetFormatPr defaultColWidth="8.85546875" defaultRowHeight="15" x14ac:dyDescent="0.25"/>
  <cols>
    <col min="1" max="1" width="18.42578125" style="51" bestFit="1" customWidth="1"/>
    <col min="2" max="2" width="13.42578125" style="51" customWidth="1"/>
    <col min="3" max="3" width="7.7109375" style="51" customWidth="1"/>
    <col min="4" max="4" width="13.85546875" style="51" customWidth="1"/>
    <col min="5" max="5" width="15" style="51" bestFit="1" customWidth="1"/>
    <col min="6" max="6" width="13.28515625" style="51" customWidth="1"/>
    <col min="7" max="7" width="8.28515625" style="51" customWidth="1"/>
    <col min="8" max="8" width="16.42578125" style="51" customWidth="1"/>
    <col min="9" max="9" width="14.7109375" style="51" customWidth="1"/>
    <col min="10" max="10" width="15.85546875" style="51" customWidth="1"/>
    <col min="11" max="11" width="8.85546875" style="51"/>
    <col min="12" max="13" width="13.85546875" style="51" customWidth="1"/>
    <col min="14" max="14" width="11.28515625" style="51" customWidth="1"/>
    <col min="15" max="15" width="8.85546875" style="51"/>
    <col min="16" max="16" width="17.85546875" style="51" customWidth="1"/>
    <col min="17" max="17" width="10" style="51" customWidth="1"/>
    <col min="18" max="18" width="16.28515625" style="51" customWidth="1"/>
    <col min="19" max="19" width="8.85546875" style="51"/>
    <col min="20" max="20" width="17.28515625" style="51" customWidth="1"/>
    <col min="21" max="21" width="16.28515625" style="51" customWidth="1"/>
    <col min="22" max="22" width="19.7109375" style="51" customWidth="1"/>
    <col min="23" max="23" width="8.140625" style="51" customWidth="1"/>
    <col min="24" max="24" width="17.28515625" style="51" customWidth="1"/>
    <col min="25" max="25" width="13" style="51" customWidth="1"/>
    <col min="26" max="26" width="15.85546875" style="51" customWidth="1"/>
    <col min="27" max="27" width="8.85546875" style="51"/>
    <col min="28" max="28" width="13.7109375" style="51" customWidth="1"/>
    <col min="29" max="29" width="13.85546875" style="51" customWidth="1"/>
    <col min="30" max="31" width="12.85546875" style="51" customWidth="1"/>
    <col min="32" max="16384" width="8.85546875" style="51"/>
  </cols>
  <sheetData>
    <row r="1" spans="1:31" s="223" customFormat="1" x14ac:dyDescent="0.25">
      <c r="A1" s="213" t="s">
        <v>475</v>
      </c>
      <c r="B1" s="214" t="s">
        <v>1</v>
      </c>
      <c r="C1" s="215" t="s">
        <v>33</v>
      </c>
      <c r="D1" s="216"/>
      <c r="E1" s="216"/>
      <c r="F1" s="217"/>
      <c r="G1" s="218" t="s">
        <v>5</v>
      </c>
      <c r="H1" s="219"/>
      <c r="I1" s="219"/>
      <c r="J1" s="220"/>
      <c r="K1" s="218" t="s">
        <v>95</v>
      </c>
      <c r="L1" s="219"/>
      <c r="M1" s="219"/>
      <c r="N1" s="220"/>
      <c r="O1" s="218" t="s">
        <v>6</v>
      </c>
      <c r="P1" s="219"/>
      <c r="Q1" s="219"/>
      <c r="R1" s="220"/>
      <c r="S1" s="218" t="s">
        <v>97</v>
      </c>
      <c r="T1" s="219"/>
      <c r="U1" s="219"/>
      <c r="V1" s="220"/>
      <c r="W1" s="218" t="s">
        <v>7</v>
      </c>
      <c r="X1" s="219"/>
      <c r="Y1" s="219"/>
      <c r="Z1" s="220"/>
      <c r="AA1" s="221" t="s">
        <v>29</v>
      </c>
      <c r="AB1" s="221"/>
      <c r="AC1" s="221"/>
      <c r="AD1" s="222"/>
      <c r="AE1" s="214" t="s">
        <v>308</v>
      </c>
    </row>
    <row r="2" spans="1:31" s="223" customFormat="1" ht="45" x14ac:dyDescent="0.25">
      <c r="A2" s="224"/>
      <c r="B2" s="225"/>
      <c r="C2" s="226" t="s">
        <v>2</v>
      </c>
      <c r="D2" s="226" t="s">
        <v>3</v>
      </c>
      <c r="E2" s="226" t="s">
        <v>4</v>
      </c>
      <c r="F2" s="226" t="s">
        <v>34</v>
      </c>
      <c r="G2" s="226" t="s">
        <v>2</v>
      </c>
      <c r="H2" s="226" t="s">
        <v>3</v>
      </c>
      <c r="I2" s="226" t="s">
        <v>4</v>
      </c>
      <c r="J2" s="226" t="s">
        <v>34</v>
      </c>
      <c r="K2" s="226" t="s">
        <v>2</v>
      </c>
      <c r="L2" s="226" t="s">
        <v>3</v>
      </c>
      <c r="M2" s="226" t="s">
        <v>4</v>
      </c>
      <c r="N2" s="226" t="s">
        <v>34</v>
      </c>
      <c r="O2" s="226" t="s">
        <v>2</v>
      </c>
      <c r="P2" s="226" t="s">
        <v>3</v>
      </c>
      <c r="Q2" s="226" t="s">
        <v>87</v>
      </c>
      <c r="R2" s="226" t="s">
        <v>34</v>
      </c>
      <c r="S2" s="226" t="s">
        <v>2</v>
      </c>
      <c r="T2" s="226" t="s">
        <v>3</v>
      </c>
      <c r="U2" s="226" t="s">
        <v>294</v>
      </c>
      <c r="V2" s="226" t="s">
        <v>34</v>
      </c>
      <c r="W2" s="226" t="s">
        <v>2</v>
      </c>
      <c r="X2" s="226" t="s">
        <v>3</v>
      </c>
      <c r="Y2" s="226" t="s">
        <v>4</v>
      </c>
      <c r="Z2" s="226" t="s">
        <v>34</v>
      </c>
      <c r="AA2" s="226" t="s">
        <v>2</v>
      </c>
      <c r="AB2" s="226" t="s">
        <v>3</v>
      </c>
      <c r="AC2" s="226" t="s">
        <v>4</v>
      </c>
      <c r="AD2" s="226" t="s">
        <v>34</v>
      </c>
      <c r="AE2" s="225"/>
    </row>
    <row r="3" spans="1:31" s="240" customFormat="1" ht="210" x14ac:dyDescent="0.25">
      <c r="A3" s="233" t="s">
        <v>212</v>
      </c>
      <c r="B3" s="234" t="s">
        <v>476</v>
      </c>
      <c r="C3" s="235" t="s">
        <v>213</v>
      </c>
      <c r="D3" s="236" t="s">
        <v>74</v>
      </c>
      <c r="E3" s="102" t="s">
        <v>359</v>
      </c>
      <c r="F3" s="103" t="s">
        <v>298</v>
      </c>
      <c r="G3" s="237">
        <v>50</v>
      </c>
      <c r="H3" s="102" t="s">
        <v>299</v>
      </c>
      <c r="I3" s="102" t="s">
        <v>192</v>
      </c>
      <c r="J3" s="103"/>
      <c r="K3" s="238"/>
      <c r="L3" s="102"/>
      <c r="M3" s="192" t="s">
        <v>214</v>
      </c>
      <c r="N3" s="239"/>
      <c r="O3" s="238">
        <v>50</v>
      </c>
      <c r="P3" s="102" t="s">
        <v>300</v>
      </c>
      <c r="Q3" s="102" t="s">
        <v>91</v>
      </c>
      <c r="R3" s="103"/>
      <c r="S3" s="238"/>
      <c r="T3" s="102"/>
      <c r="U3" s="102"/>
      <c r="V3" s="103" t="s">
        <v>316</v>
      </c>
      <c r="W3" s="238">
        <v>51</v>
      </c>
      <c r="X3" s="102" t="s">
        <v>77</v>
      </c>
      <c r="Y3" s="102" t="s">
        <v>301</v>
      </c>
      <c r="Z3" s="103" t="s">
        <v>365</v>
      </c>
      <c r="AA3" s="238">
        <v>27</v>
      </c>
      <c r="AB3" s="102" t="s">
        <v>77</v>
      </c>
      <c r="AC3" s="102" t="s">
        <v>306</v>
      </c>
      <c r="AD3" s="103"/>
      <c r="AE3" s="31" t="s">
        <v>309</v>
      </c>
    </row>
    <row r="4" spans="1:31" s="243" customFormat="1" ht="45" x14ac:dyDescent="0.25">
      <c r="A4" s="119" t="s">
        <v>220</v>
      </c>
      <c r="B4" s="31" t="s">
        <v>311</v>
      </c>
      <c r="C4" s="241"/>
      <c r="D4" s="119"/>
      <c r="E4" s="119"/>
      <c r="F4" s="120"/>
      <c r="G4" s="242"/>
      <c r="H4" s="119"/>
      <c r="I4" s="119"/>
      <c r="J4" s="120"/>
      <c r="K4" s="242">
        <v>30</v>
      </c>
      <c r="L4" s="119" t="s">
        <v>310</v>
      </c>
      <c r="N4" s="244"/>
      <c r="O4" s="242"/>
      <c r="P4" s="119"/>
      <c r="Q4" s="119"/>
      <c r="R4" s="120"/>
      <c r="S4" s="241"/>
      <c r="T4" s="119"/>
      <c r="U4" s="119"/>
      <c r="V4" s="120"/>
      <c r="W4" s="242"/>
      <c r="X4" s="119"/>
      <c r="Y4" s="119"/>
      <c r="Z4" s="120"/>
      <c r="AA4" s="241"/>
      <c r="AD4" s="244"/>
      <c r="AE4" s="43" t="s">
        <v>43</v>
      </c>
    </row>
    <row r="5" spans="1:31" s="243" customFormat="1" ht="90" x14ac:dyDescent="0.25">
      <c r="A5" s="236" t="s">
        <v>41</v>
      </c>
      <c r="B5" s="31" t="s">
        <v>477</v>
      </c>
      <c r="C5" s="245"/>
      <c r="D5" s="246"/>
      <c r="E5" s="246"/>
      <c r="F5" s="247"/>
      <c r="G5" s="245">
        <v>50</v>
      </c>
      <c r="H5" s="119" t="s">
        <v>324</v>
      </c>
      <c r="I5" s="119" t="s">
        <v>80</v>
      </c>
      <c r="J5" s="247"/>
      <c r="K5" s="245"/>
      <c r="L5" s="246"/>
      <c r="M5" s="246"/>
      <c r="N5" s="247"/>
      <c r="O5" s="245">
        <v>50</v>
      </c>
      <c r="P5" s="246" t="s">
        <v>77</v>
      </c>
      <c r="Q5" s="246" t="s">
        <v>63</v>
      </c>
      <c r="R5" s="120"/>
      <c r="S5" s="245">
        <v>50</v>
      </c>
      <c r="T5" s="119" t="s">
        <v>77</v>
      </c>
      <c r="U5" s="119" t="s">
        <v>314</v>
      </c>
      <c r="V5" s="120"/>
      <c r="W5" s="245">
        <v>50</v>
      </c>
      <c r="X5" s="119" t="s">
        <v>75</v>
      </c>
      <c r="Y5" s="119" t="s">
        <v>368</v>
      </c>
      <c r="Z5" s="119" t="s">
        <v>366</v>
      </c>
      <c r="AA5" s="245">
        <v>45</v>
      </c>
      <c r="AB5" s="119" t="s">
        <v>75</v>
      </c>
      <c r="AC5" s="119" t="s">
        <v>312</v>
      </c>
      <c r="AD5" s="247"/>
      <c r="AE5" s="43" t="s">
        <v>309</v>
      </c>
    </row>
    <row r="6" spans="1:31" ht="45" x14ac:dyDescent="0.25">
      <c r="A6" s="195" t="s">
        <v>49</v>
      </c>
      <c r="B6" s="42" t="s">
        <v>477</v>
      </c>
      <c r="C6" s="49"/>
      <c r="D6" s="33"/>
      <c r="E6" s="33"/>
      <c r="F6" s="196"/>
      <c r="G6" s="49"/>
      <c r="H6" s="33"/>
      <c r="I6" s="33"/>
      <c r="J6" s="196"/>
      <c r="K6" s="24"/>
      <c r="L6" s="194"/>
      <c r="M6" s="194"/>
      <c r="N6" s="50"/>
      <c r="O6" s="49">
        <v>30</v>
      </c>
      <c r="P6" s="33" t="s">
        <v>77</v>
      </c>
      <c r="Q6" s="33" t="s">
        <v>63</v>
      </c>
      <c r="R6" s="22"/>
      <c r="S6" s="49">
        <v>30</v>
      </c>
      <c r="T6" s="20" t="s">
        <v>77</v>
      </c>
      <c r="U6" s="20" t="s">
        <v>317</v>
      </c>
      <c r="V6" s="22" t="s">
        <v>319</v>
      </c>
      <c r="W6" s="49"/>
      <c r="X6" s="194"/>
      <c r="Y6" s="194"/>
      <c r="Z6" s="50"/>
      <c r="AA6" s="193"/>
      <c r="AB6" s="194"/>
      <c r="AC6" s="194"/>
      <c r="AD6" s="50"/>
      <c r="AE6" s="232" t="s">
        <v>43</v>
      </c>
    </row>
    <row r="7" spans="1:31" s="240" customFormat="1" ht="90" x14ac:dyDescent="0.25">
      <c r="A7" s="102" t="s">
        <v>224</v>
      </c>
      <c r="B7" s="232" t="s">
        <v>478</v>
      </c>
      <c r="C7" s="248"/>
      <c r="D7" s="111"/>
      <c r="E7" s="102"/>
      <c r="F7" s="103"/>
      <c r="G7" s="237">
        <v>97</v>
      </c>
      <c r="H7" s="102" t="s">
        <v>324</v>
      </c>
      <c r="I7" s="111" t="s">
        <v>72</v>
      </c>
      <c r="J7" s="249"/>
      <c r="K7" s="238">
        <v>97</v>
      </c>
      <c r="L7" s="102" t="s">
        <v>75</v>
      </c>
      <c r="M7" s="102" t="s">
        <v>197</v>
      </c>
      <c r="N7" s="239"/>
      <c r="O7" s="237">
        <v>73</v>
      </c>
      <c r="P7" s="102" t="s">
        <v>300</v>
      </c>
      <c r="Q7" s="111" t="s">
        <v>79</v>
      </c>
      <c r="R7" s="103" t="s">
        <v>315</v>
      </c>
      <c r="S7" s="238">
        <v>73</v>
      </c>
      <c r="T7" s="102" t="s">
        <v>77</v>
      </c>
      <c r="U7" s="102" t="s">
        <v>318</v>
      </c>
      <c r="V7" s="103" t="s">
        <v>319</v>
      </c>
      <c r="W7" s="238">
        <v>97</v>
      </c>
      <c r="X7" s="102" t="s">
        <v>321</v>
      </c>
      <c r="Y7" s="102" t="s">
        <v>320</v>
      </c>
      <c r="Z7" s="102" t="s">
        <v>367</v>
      </c>
      <c r="AA7" s="248">
        <v>97</v>
      </c>
      <c r="AB7" s="102" t="s">
        <v>336</v>
      </c>
      <c r="AC7" s="102" t="s">
        <v>320</v>
      </c>
      <c r="AD7" s="239"/>
      <c r="AE7" s="197" t="s">
        <v>337</v>
      </c>
    </row>
    <row r="8" spans="1:31" s="243" customFormat="1" ht="180" x14ac:dyDescent="0.25">
      <c r="A8" s="246" t="s">
        <v>231</v>
      </c>
      <c r="B8" s="31" t="s">
        <v>487</v>
      </c>
      <c r="C8" s="245"/>
      <c r="D8" s="119"/>
      <c r="E8" s="246"/>
      <c r="F8" s="247"/>
      <c r="G8" s="242">
        <v>83</v>
      </c>
      <c r="H8" s="119" t="s">
        <v>324</v>
      </c>
      <c r="I8" s="119" t="s">
        <v>79</v>
      </c>
      <c r="J8" s="120" t="s">
        <v>279</v>
      </c>
      <c r="K8" s="242">
        <v>83</v>
      </c>
      <c r="L8" s="119" t="s">
        <v>77</v>
      </c>
      <c r="M8" s="119" t="s">
        <v>197</v>
      </c>
      <c r="N8" s="247"/>
      <c r="O8" s="245">
        <v>46</v>
      </c>
      <c r="P8" s="119" t="s">
        <v>278</v>
      </c>
      <c r="Q8" s="246" t="s">
        <v>66</v>
      </c>
      <c r="R8" s="120"/>
      <c r="S8" s="241">
        <v>46</v>
      </c>
      <c r="T8" s="119" t="s">
        <v>323</v>
      </c>
      <c r="U8" s="119" t="s">
        <v>276</v>
      </c>
      <c r="V8" s="120" t="s">
        <v>275</v>
      </c>
      <c r="W8" s="245">
        <v>83</v>
      </c>
      <c r="X8" s="119" t="s">
        <v>280</v>
      </c>
      <c r="Y8" s="119" t="s">
        <v>282</v>
      </c>
      <c r="Z8" s="119" t="s">
        <v>328</v>
      </c>
      <c r="AA8" s="241">
        <v>83</v>
      </c>
      <c r="AB8" s="119" t="s">
        <v>330</v>
      </c>
      <c r="AC8" s="119" t="s">
        <v>272</v>
      </c>
      <c r="AD8" s="120" t="s">
        <v>273</v>
      </c>
      <c r="AE8" s="198" t="s">
        <v>309</v>
      </c>
    </row>
    <row r="9" spans="1:31" s="243" customFormat="1" ht="135" x14ac:dyDescent="0.25">
      <c r="A9" s="246" t="s">
        <v>236</v>
      </c>
      <c r="B9" s="31" t="s">
        <v>479</v>
      </c>
      <c r="C9" s="245">
        <v>214</v>
      </c>
      <c r="D9" s="119" t="s">
        <v>322</v>
      </c>
      <c r="E9" s="119" t="s">
        <v>237</v>
      </c>
      <c r="F9" s="247"/>
      <c r="G9" s="245">
        <v>133</v>
      </c>
      <c r="H9" s="119" t="s">
        <v>327</v>
      </c>
      <c r="I9" s="246" t="s">
        <v>70</v>
      </c>
      <c r="J9" s="120"/>
      <c r="K9" s="245">
        <v>214</v>
      </c>
      <c r="L9" s="119" t="s">
        <v>77</v>
      </c>
      <c r="M9" s="119" t="s">
        <v>197</v>
      </c>
      <c r="N9" s="247"/>
      <c r="O9" s="245">
        <v>133</v>
      </c>
      <c r="P9" s="119" t="s">
        <v>75</v>
      </c>
      <c r="Q9" s="246" t="s">
        <v>73</v>
      </c>
      <c r="R9" s="120"/>
      <c r="S9" s="241">
        <v>133</v>
      </c>
      <c r="T9" s="119" t="s">
        <v>75</v>
      </c>
      <c r="U9" s="119" t="s">
        <v>326</v>
      </c>
      <c r="V9" s="120"/>
      <c r="W9" s="242">
        <v>214</v>
      </c>
      <c r="X9" s="119" t="s">
        <v>75</v>
      </c>
      <c r="Y9" s="119" t="s">
        <v>325</v>
      </c>
      <c r="Z9" s="119" t="s">
        <v>329</v>
      </c>
      <c r="AA9" s="242"/>
      <c r="AB9" s="119"/>
      <c r="AC9" s="119"/>
      <c r="AD9" s="244"/>
      <c r="AE9" s="198" t="s">
        <v>309</v>
      </c>
    </row>
    <row r="10" spans="1:31" ht="90" x14ac:dyDescent="0.25">
      <c r="A10" s="195" t="s">
        <v>264</v>
      </c>
      <c r="B10" s="232" t="s">
        <v>480</v>
      </c>
      <c r="C10" s="49"/>
      <c r="D10" s="33"/>
      <c r="E10" s="33"/>
      <c r="F10" s="196"/>
      <c r="G10" s="49">
        <v>138</v>
      </c>
      <c r="H10" s="20" t="s">
        <v>324</v>
      </c>
      <c r="I10" s="33" t="s">
        <v>79</v>
      </c>
      <c r="J10" s="22"/>
      <c r="K10" s="49">
        <v>138</v>
      </c>
      <c r="L10" s="33" t="s">
        <v>77</v>
      </c>
      <c r="M10" s="33" t="s">
        <v>197</v>
      </c>
      <c r="N10" s="196"/>
      <c r="O10" s="49">
        <v>138</v>
      </c>
      <c r="P10" s="33" t="s">
        <v>77</v>
      </c>
      <c r="Q10" s="33" t="s">
        <v>62</v>
      </c>
      <c r="R10" s="22" t="s">
        <v>331</v>
      </c>
      <c r="S10" s="193">
        <v>138</v>
      </c>
      <c r="T10" s="33" t="s">
        <v>77</v>
      </c>
      <c r="U10" s="20" t="s">
        <v>386</v>
      </c>
      <c r="V10" s="22"/>
      <c r="W10" s="24">
        <v>138</v>
      </c>
      <c r="X10" s="20" t="s">
        <v>332</v>
      </c>
      <c r="Y10" s="20" t="s">
        <v>333</v>
      </c>
      <c r="Z10" s="20" t="s">
        <v>334</v>
      </c>
      <c r="AA10" s="24">
        <v>138</v>
      </c>
      <c r="AB10" s="20" t="s">
        <v>335</v>
      </c>
      <c r="AC10" s="20" t="s">
        <v>312</v>
      </c>
      <c r="AD10" s="50"/>
      <c r="AE10" s="250" t="s">
        <v>309</v>
      </c>
    </row>
    <row r="11" spans="1:31" s="203" customFormat="1" ht="90" x14ac:dyDescent="0.25">
      <c r="A11" s="199" t="s">
        <v>105</v>
      </c>
      <c r="B11" s="200"/>
      <c r="C11" s="201">
        <f>SUM(C3:C10)+150</f>
        <v>364</v>
      </c>
      <c r="D11" s="201"/>
      <c r="E11" s="201" t="s">
        <v>348</v>
      </c>
      <c r="F11" s="201"/>
      <c r="G11" s="201">
        <f>SUM(G3:G10)</f>
        <v>551</v>
      </c>
      <c r="H11" s="201"/>
      <c r="I11" s="201" t="s">
        <v>241</v>
      </c>
      <c r="J11" s="201"/>
      <c r="K11" s="201">
        <f>SUM(K3:K10)</f>
        <v>562</v>
      </c>
      <c r="L11" s="202"/>
      <c r="M11" s="201" t="s">
        <v>197</v>
      </c>
      <c r="N11" s="202"/>
      <c r="O11" s="201">
        <f>SUM(O3:O10)</f>
        <v>520</v>
      </c>
      <c r="P11" s="201"/>
      <c r="Q11" s="201" t="s">
        <v>349</v>
      </c>
      <c r="R11" s="201"/>
      <c r="S11" s="201">
        <f>SUM(S3:S10)</f>
        <v>470</v>
      </c>
      <c r="T11" s="201"/>
      <c r="U11" s="201" t="s">
        <v>242</v>
      </c>
      <c r="V11" s="201"/>
      <c r="W11" s="201">
        <f>SUM(W3:W10)</f>
        <v>633</v>
      </c>
      <c r="X11" s="201"/>
      <c r="Y11" s="201" t="s">
        <v>350</v>
      </c>
      <c r="Z11" s="202"/>
      <c r="AA11" s="201">
        <f>SUM(AA3:AA10)</f>
        <v>390</v>
      </c>
      <c r="AB11" s="201"/>
      <c r="AC11" s="201" t="s">
        <v>351</v>
      </c>
      <c r="AD11" s="202"/>
      <c r="AE11" s="43"/>
    </row>
    <row r="12" spans="1:31" x14ac:dyDescent="0.25">
      <c r="A12" s="204" t="s">
        <v>352</v>
      </c>
      <c r="B12" s="205"/>
      <c r="C12" s="191" t="s">
        <v>470</v>
      </c>
      <c r="D12" s="191"/>
      <c r="E12" s="191"/>
      <c r="F12" s="191"/>
      <c r="G12" s="191" t="s">
        <v>468</v>
      </c>
      <c r="H12" s="191"/>
      <c r="I12" s="191"/>
      <c r="J12" s="191"/>
      <c r="K12" s="191" t="s">
        <v>468</v>
      </c>
      <c r="L12" s="191"/>
      <c r="M12" s="191"/>
      <c r="N12" s="191"/>
      <c r="O12" s="191" t="s">
        <v>468</v>
      </c>
      <c r="P12" s="191"/>
      <c r="Q12" s="191"/>
      <c r="R12" s="191"/>
      <c r="S12" s="191" t="s">
        <v>469</v>
      </c>
      <c r="T12" s="191"/>
      <c r="U12" s="191"/>
      <c r="V12" s="191"/>
      <c r="W12" s="191" t="s">
        <v>468</v>
      </c>
      <c r="X12" s="191"/>
      <c r="Y12" s="191"/>
      <c r="Z12" s="191"/>
      <c r="AA12" s="191" t="s">
        <v>468</v>
      </c>
      <c r="AB12" s="191"/>
      <c r="AC12" s="191"/>
      <c r="AD12" s="191"/>
      <c r="AE12" s="206"/>
    </row>
    <row r="13" spans="1:31" x14ac:dyDescent="0.25">
      <c r="A13" s="207" t="s">
        <v>130</v>
      </c>
      <c r="B13" s="202" t="s">
        <v>131</v>
      </c>
      <c r="C13" s="188" t="s">
        <v>360</v>
      </c>
      <c r="D13" s="189"/>
      <c r="E13" s="189"/>
      <c r="F13" s="190"/>
      <c r="G13" s="188" t="s">
        <v>362</v>
      </c>
      <c r="H13" s="189"/>
      <c r="I13" s="189"/>
      <c r="J13" s="190"/>
      <c r="K13" s="188"/>
      <c r="L13" s="189"/>
      <c r="M13" s="189"/>
      <c r="N13" s="190"/>
      <c r="O13" s="188"/>
      <c r="P13" s="189"/>
      <c r="Q13" s="189"/>
      <c r="R13" s="190"/>
      <c r="S13" s="188"/>
      <c r="T13" s="189"/>
      <c r="U13" s="189"/>
      <c r="V13" s="190"/>
      <c r="W13" s="188"/>
      <c r="X13" s="189"/>
      <c r="Y13" s="189"/>
      <c r="Z13" s="190"/>
      <c r="AA13" s="188"/>
      <c r="AB13" s="189"/>
      <c r="AC13" s="189"/>
      <c r="AD13" s="190"/>
      <c r="AE13" s="206"/>
    </row>
    <row r="14" spans="1:31" x14ac:dyDescent="0.25">
      <c r="A14" s="208"/>
      <c r="B14" s="202" t="s">
        <v>132</v>
      </c>
      <c r="C14" s="188"/>
      <c r="D14" s="189"/>
      <c r="E14" s="189"/>
      <c r="F14" s="190"/>
      <c r="G14" s="188" t="s">
        <v>354</v>
      </c>
      <c r="H14" s="189"/>
      <c r="I14" s="189"/>
      <c r="J14" s="190"/>
      <c r="K14" s="188"/>
      <c r="L14" s="189"/>
      <c r="M14" s="189"/>
      <c r="N14" s="190"/>
      <c r="O14" s="188"/>
      <c r="P14" s="189"/>
      <c r="Q14" s="189"/>
      <c r="R14" s="190"/>
      <c r="S14" s="188" t="s">
        <v>354</v>
      </c>
      <c r="T14" s="189"/>
      <c r="U14" s="189"/>
      <c r="V14" s="190"/>
      <c r="W14" s="209"/>
      <c r="X14" s="210"/>
      <c r="Y14" s="210"/>
      <c r="Z14" s="211"/>
      <c r="AA14" s="188"/>
      <c r="AB14" s="189"/>
      <c r="AC14" s="189"/>
      <c r="AD14" s="190"/>
      <c r="AE14" s="206"/>
    </row>
    <row r="15" spans="1:31" x14ac:dyDescent="0.25">
      <c r="A15" s="208"/>
      <c r="B15" s="202" t="s">
        <v>133</v>
      </c>
      <c r="C15" s="188"/>
      <c r="D15" s="189"/>
      <c r="E15" s="189"/>
      <c r="F15" s="190"/>
      <c r="G15" s="188"/>
      <c r="H15" s="189"/>
      <c r="I15" s="189"/>
      <c r="J15" s="190"/>
      <c r="K15" s="188"/>
      <c r="L15" s="189"/>
      <c r="M15" s="189"/>
      <c r="N15" s="190"/>
      <c r="O15" s="188"/>
      <c r="P15" s="189"/>
      <c r="Q15" s="189"/>
      <c r="R15" s="190"/>
      <c r="S15" s="188"/>
      <c r="T15" s="189"/>
      <c r="U15" s="189"/>
      <c r="V15" s="190"/>
      <c r="W15" s="188"/>
      <c r="X15" s="189"/>
      <c r="Y15" s="189"/>
      <c r="Z15" s="190"/>
      <c r="AA15" s="188"/>
      <c r="AB15" s="189"/>
      <c r="AC15" s="189"/>
      <c r="AD15" s="190"/>
      <c r="AE15" s="206"/>
    </row>
    <row r="16" spans="1:31" x14ac:dyDescent="0.25">
      <c r="A16" s="212"/>
      <c r="B16" s="202" t="s">
        <v>134</v>
      </c>
      <c r="C16" s="188"/>
      <c r="D16" s="189"/>
      <c r="E16" s="189"/>
      <c r="F16" s="190"/>
      <c r="G16" s="188"/>
      <c r="H16" s="189"/>
      <c r="I16" s="189"/>
      <c r="J16" s="190"/>
      <c r="K16" s="188"/>
      <c r="L16" s="189"/>
      <c r="M16" s="189"/>
      <c r="N16" s="190"/>
      <c r="O16" s="188"/>
      <c r="P16" s="189"/>
      <c r="Q16" s="189"/>
      <c r="R16" s="190"/>
      <c r="S16" s="188"/>
      <c r="T16" s="189"/>
      <c r="U16" s="189"/>
      <c r="V16" s="190"/>
      <c r="W16" s="188"/>
      <c r="X16" s="189"/>
      <c r="Y16" s="189"/>
      <c r="Z16" s="190"/>
      <c r="AA16" s="188"/>
      <c r="AB16" s="189"/>
      <c r="AC16" s="189"/>
      <c r="AD16" s="190"/>
      <c r="AE16" s="206"/>
    </row>
    <row r="17" spans="1:31" x14ac:dyDescent="0.25">
      <c r="A17" s="204" t="s">
        <v>353</v>
      </c>
      <c r="B17" s="205"/>
      <c r="C17" s="188" t="s">
        <v>361</v>
      </c>
      <c r="D17" s="189"/>
      <c r="E17" s="189"/>
      <c r="F17" s="190"/>
      <c r="G17" s="188" t="s">
        <v>361</v>
      </c>
      <c r="H17" s="189"/>
      <c r="I17" s="189"/>
      <c r="J17" s="190"/>
      <c r="K17" s="188" t="s">
        <v>358</v>
      </c>
      <c r="L17" s="189"/>
      <c r="M17" s="189"/>
      <c r="N17" s="190"/>
      <c r="O17" s="188" t="s">
        <v>358</v>
      </c>
      <c r="P17" s="189"/>
      <c r="Q17" s="189"/>
      <c r="R17" s="190"/>
      <c r="S17" s="188" t="s">
        <v>357</v>
      </c>
      <c r="T17" s="189"/>
      <c r="U17" s="189"/>
      <c r="V17" s="190"/>
      <c r="W17" s="188" t="s">
        <v>358</v>
      </c>
      <c r="X17" s="189"/>
      <c r="Y17" s="189"/>
      <c r="Z17" s="190"/>
      <c r="AA17" s="188" t="s">
        <v>358</v>
      </c>
      <c r="AB17" s="189"/>
      <c r="AC17" s="189"/>
      <c r="AD17" s="190"/>
      <c r="AE17" s="206"/>
    </row>
    <row r="18" spans="1:31" x14ac:dyDescent="0.25">
      <c r="T18" s="52"/>
      <c r="U18" s="52"/>
    </row>
    <row r="19" spans="1:31" x14ac:dyDescent="0.25">
      <c r="T19" s="52"/>
      <c r="U19" s="52"/>
    </row>
    <row r="20" spans="1:31" x14ac:dyDescent="0.25">
      <c r="T20" s="52"/>
      <c r="U20" s="52"/>
    </row>
    <row r="21" spans="1:31" x14ac:dyDescent="0.25">
      <c r="T21" s="52"/>
      <c r="U21" s="52"/>
    </row>
    <row r="22" spans="1:31" x14ac:dyDescent="0.25">
      <c r="T22" s="52"/>
      <c r="U22" s="52"/>
    </row>
    <row r="23" spans="1:31" x14ac:dyDescent="0.25">
      <c r="T23" s="52"/>
      <c r="U23" s="52"/>
    </row>
    <row r="24" spans="1:31" x14ac:dyDescent="0.25">
      <c r="T24" s="52"/>
      <c r="U24" s="52"/>
    </row>
    <row r="25" spans="1:31" x14ac:dyDescent="0.25">
      <c r="T25" s="52"/>
      <c r="U25" s="52"/>
    </row>
    <row r="26" spans="1:31" x14ac:dyDescent="0.25">
      <c r="T26" s="52"/>
      <c r="U26" s="52"/>
    </row>
    <row r="27" spans="1:31" x14ac:dyDescent="0.25">
      <c r="T27" s="52"/>
      <c r="U27" s="52"/>
    </row>
    <row r="28" spans="1:31" x14ac:dyDescent="0.25">
      <c r="T28" s="52"/>
      <c r="U28" s="52"/>
    </row>
    <row r="29" spans="1:31" x14ac:dyDescent="0.25">
      <c r="T29" s="52"/>
      <c r="U29" s="52"/>
    </row>
    <row r="30" spans="1:31" x14ac:dyDescent="0.25">
      <c r="T30" s="52"/>
      <c r="U30" s="52"/>
    </row>
    <row r="31" spans="1:31" x14ac:dyDescent="0.25">
      <c r="T31" s="52"/>
      <c r="U31" s="52"/>
    </row>
    <row r="32" spans="1:31" x14ac:dyDescent="0.25">
      <c r="T32" s="52"/>
      <c r="U32" s="52"/>
    </row>
    <row r="33" spans="20:21" x14ac:dyDescent="0.25">
      <c r="T33" s="52"/>
      <c r="U33" s="52"/>
    </row>
    <row r="34" spans="20:21" x14ac:dyDescent="0.25">
      <c r="T34" s="52"/>
      <c r="U34" s="52"/>
    </row>
    <row r="35" spans="20:21" x14ac:dyDescent="0.25">
      <c r="T35" s="52"/>
      <c r="U35" s="52"/>
    </row>
    <row r="36" spans="20:21" x14ac:dyDescent="0.25">
      <c r="T36" s="52"/>
      <c r="U36" s="52"/>
    </row>
    <row r="37" spans="20:21" x14ac:dyDescent="0.25">
      <c r="T37" s="52"/>
      <c r="U37" s="52"/>
    </row>
    <row r="38" spans="20:21" x14ac:dyDescent="0.25">
      <c r="T38" s="52"/>
      <c r="U38" s="52"/>
    </row>
    <row r="39" spans="20:21" x14ac:dyDescent="0.25">
      <c r="T39" s="52"/>
      <c r="U39" s="52"/>
    </row>
    <row r="40" spans="20:21" x14ac:dyDescent="0.25">
      <c r="T40" s="52"/>
      <c r="U40" s="52"/>
    </row>
    <row r="41" spans="20:21" x14ac:dyDescent="0.25">
      <c r="T41" s="52"/>
      <c r="U41" s="52"/>
    </row>
    <row r="42" spans="20:21" x14ac:dyDescent="0.25">
      <c r="T42" s="52"/>
      <c r="U42" s="52"/>
    </row>
    <row r="43" spans="20:21" x14ac:dyDescent="0.25">
      <c r="T43" s="52"/>
      <c r="U43" s="52"/>
    </row>
    <row r="44" spans="20:21" x14ac:dyDescent="0.25">
      <c r="T44" s="52"/>
      <c r="U44" s="52"/>
    </row>
    <row r="45" spans="20:21" x14ac:dyDescent="0.25">
      <c r="T45" s="52"/>
      <c r="U45" s="52"/>
    </row>
    <row r="46" spans="20:21" x14ac:dyDescent="0.25">
      <c r="T46" s="52"/>
      <c r="U46" s="52"/>
    </row>
    <row r="47" spans="20:21" x14ac:dyDescent="0.25">
      <c r="T47" s="52"/>
      <c r="U47" s="52"/>
    </row>
    <row r="48" spans="20:21" x14ac:dyDescent="0.25">
      <c r="T48" s="52"/>
      <c r="U48" s="52"/>
    </row>
    <row r="49" spans="20:21" x14ac:dyDescent="0.25">
      <c r="T49" s="52"/>
      <c r="U49" s="52"/>
    </row>
    <row r="50" spans="20:21" x14ac:dyDescent="0.25">
      <c r="T50" s="52"/>
      <c r="U50" s="52"/>
    </row>
    <row r="51" spans="20:21" x14ac:dyDescent="0.25">
      <c r="T51" s="52"/>
      <c r="U51" s="52"/>
    </row>
    <row r="52" spans="20:21" x14ac:dyDescent="0.25">
      <c r="T52" s="52"/>
      <c r="U52" s="52"/>
    </row>
    <row r="53" spans="20:21" x14ac:dyDescent="0.25">
      <c r="T53" s="52"/>
      <c r="U53" s="52"/>
    </row>
    <row r="54" spans="20:21" x14ac:dyDescent="0.25">
      <c r="T54" s="52"/>
      <c r="U54" s="52"/>
    </row>
    <row r="55" spans="20:21" x14ac:dyDescent="0.25">
      <c r="T55" s="52"/>
      <c r="U55" s="52"/>
    </row>
    <row r="56" spans="20:21" x14ac:dyDescent="0.25">
      <c r="T56" s="52"/>
      <c r="U56" s="52"/>
    </row>
    <row r="57" spans="20:21" x14ac:dyDescent="0.25">
      <c r="T57" s="52"/>
      <c r="U57" s="52"/>
    </row>
    <row r="58" spans="20:21" x14ac:dyDescent="0.25">
      <c r="T58" s="52"/>
      <c r="U58" s="52"/>
    </row>
    <row r="59" spans="20:21" x14ac:dyDescent="0.25">
      <c r="T59" s="52"/>
      <c r="U59" s="52"/>
    </row>
    <row r="60" spans="20:21" x14ac:dyDescent="0.25">
      <c r="T60" s="52"/>
      <c r="U60" s="52"/>
    </row>
    <row r="61" spans="20:21" x14ac:dyDescent="0.25">
      <c r="T61" s="52"/>
      <c r="U61" s="52"/>
    </row>
    <row r="62" spans="20:21" x14ac:dyDescent="0.25">
      <c r="T62" s="52"/>
      <c r="U62" s="52"/>
    </row>
    <row r="63" spans="20:21" x14ac:dyDescent="0.25">
      <c r="T63" s="52"/>
      <c r="U63" s="52"/>
    </row>
    <row r="64" spans="20:21" x14ac:dyDescent="0.25">
      <c r="T64" s="52"/>
      <c r="U64" s="52"/>
    </row>
    <row r="65" spans="20:21" x14ac:dyDescent="0.25">
      <c r="T65" s="52"/>
      <c r="U65" s="52"/>
    </row>
    <row r="66" spans="20:21" x14ac:dyDescent="0.25">
      <c r="T66" s="52"/>
      <c r="U66" s="52"/>
    </row>
    <row r="67" spans="20:21" x14ac:dyDescent="0.25">
      <c r="T67" s="52"/>
      <c r="U67" s="52"/>
    </row>
    <row r="68" spans="20:21" x14ac:dyDescent="0.25">
      <c r="T68" s="52"/>
      <c r="U68" s="52"/>
    </row>
    <row r="69" spans="20:21" x14ac:dyDescent="0.25">
      <c r="T69" s="52"/>
      <c r="U69" s="52"/>
    </row>
    <row r="70" spans="20:21" x14ac:dyDescent="0.25">
      <c r="T70" s="52"/>
      <c r="U70" s="52"/>
    </row>
    <row r="71" spans="20:21" x14ac:dyDescent="0.25">
      <c r="T71" s="52"/>
      <c r="U71" s="52"/>
    </row>
    <row r="72" spans="20:21" x14ac:dyDescent="0.25">
      <c r="T72" s="52"/>
      <c r="U72" s="52"/>
    </row>
    <row r="73" spans="20:21" x14ac:dyDescent="0.25">
      <c r="T73" s="52"/>
      <c r="U73" s="52"/>
    </row>
    <row r="74" spans="20:21" x14ac:dyDescent="0.25">
      <c r="T74" s="52"/>
      <c r="U74" s="52"/>
    </row>
    <row r="75" spans="20:21" x14ac:dyDescent="0.25">
      <c r="T75" s="52"/>
      <c r="U75" s="52"/>
    </row>
    <row r="76" spans="20:21" x14ac:dyDescent="0.25">
      <c r="T76" s="52"/>
      <c r="U76" s="52"/>
    </row>
    <row r="77" spans="20:21" x14ac:dyDescent="0.25">
      <c r="T77" s="52"/>
      <c r="U77" s="52"/>
    </row>
    <row r="78" spans="20:21" x14ac:dyDescent="0.25">
      <c r="T78" s="52"/>
      <c r="U78" s="52"/>
    </row>
    <row r="79" spans="20:21" x14ac:dyDescent="0.25">
      <c r="T79" s="52"/>
      <c r="U79" s="52"/>
    </row>
    <row r="80" spans="20:21" x14ac:dyDescent="0.25">
      <c r="T80" s="52"/>
      <c r="U80" s="52"/>
    </row>
    <row r="81" spans="20:21" x14ac:dyDescent="0.25">
      <c r="T81" s="52"/>
      <c r="U81" s="52"/>
    </row>
    <row r="82" spans="20:21" x14ac:dyDescent="0.25">
      <c r="T82" s="52"/>
      <c r="U82" s="52"/>
    </row>
    <row r="83" spans="20:21" x14ac:dyDescent="0.25">
      <c r="T83" s="52"/>
      <c r="U83" s="52"/>
    </row>
    <row r="84" spans="20:21" x14ac:dyDescent="0.25">
      <c r="T84" s="52"/>
      <c r="U84" s="52"/>
    </row>
    <row r="85" spans="20:21" x14ac:dyDescent="0.25">
      <c r="T85" s="52"/>
      <c r="U85" s="52"/>
    </row>
    <row r="86" spans="20:21" x14ac:dyDescent="0.25">
      <c r="T86" s="52"/>
      <c r="U86" s="52"/>
    </row>
    <row r="87" spans="20:21" x14ac:dyDescent="0.25">
      <c r="T87" s="52"/>
      <c r="U87" s="52"/>
    </row>
    <row r="88" spans="20:21" x14ac:dyDescent="0.25">
      <c r="T88" s="52"/>
      <c r="U88" s="52"/>
    </row>
    <row r="89" spans="20:21" x14ac:dyDescent="0.25">
      <c r="T89" s="52"/>
      <c r="U89" s="52"/>
    </row>
    <row r="90" spans="20:21" x14ac:dyDescent="0.25">
      <c r="T90" s="52"/>
      <c r="U90" s="52"/>
    </row>
    <row r="91" spans="20:21" x14ac:dyDescent="0.25">
      <c r="T91" s="52"/>
      <c r="U91" s="52"/>
    </row>
    <row r="92" spans="20:21" x14ac:dyDescent="0.25">
      <c r="T92" s="52"/>
      <c r="U92" s="52"/>
    </row>
    <row r="93" spans="20:21" x14ac:dyDescent="0.25">
      <c r="T93" s="52"/>
      <c r="U93" s="52"/>
    </row>
    <row r="94" spans="20:21" x14ac:dyDescent="0.25">
      <c r="T94" s="52"/>
      <c r="U94" s="52"/>
    </row>
    <row r="95" spans="20:21" x14ac:dyDescent="0.25">
      <c r="T95" s="52"/>
      <c r="U95" s="52"/>
    </row>
    <row r="96" spans="20:21" x14ac:dyDescent="0.25">
      <c r="T96" s="52"/>
      <c r="U96" s="52"/>
    </row>
  </sheetData>
  <mergeCells count="56">
    <mergeCell ref="S17:V17"/>
    <mergeCell ref="W17:Z17"/>
    <mergeCell ref="AA17:AD17"/>
    <mergeCell ref="A17:B17"/>
    <mergeCell ref="C17:F17"/>
    <mergeCell ref="G17:J17"/>
    <mergeCell ref="K17:N17"/>
    <mergeCell ref="O17:R17"/>
    <mergeCell ref="AE1:AE2"/>
    <mergeCell ref="A12:B12"/>
    <mergeCell ref="A13:A16"/>
    <mergeCell ref="C16:F16"/>
    <mergeCell ref="G16:J16"/>
    <mergeCell ref="K16:N16"/>
    <mergeCell ref="C12:F12"/>
    <mergeCell ref="G12:J12"/>
    <mergeCell ref="K12:N12"/>
    <mergeCell ref="O16:R16"/>
    <mergeCell ref="S16:V16"/>
    <mergeCell ref="W16:Z16"/>
    <mergeCell ref="AA16:AD16"/>
    <mergeCell ref="AA15:AD15"/>
    <mergeCell ref="C14:F14"/>
    <mergeCell ref="G14:J14"/>
    <mergeCell ref="K14:N14"/>
    <mergeCell ref="O14:R14"/>
    <mergeCell ref="S14:V14"/>
    <mergeCell ref="C15:F15"/>
    <mergeCell ref="G15:J15"/>
    <mergeCell ref="K15:N15"/>
    <mergeCell ref="O15:R15"/>
    <mergeCell ref="S15:V15"/>
    <mergeCell ref="W14:Z14"/>
    <mergeCell ref="W15:Z15"/>
    <mergeCell ref="AA14:AD14"/>
    <mergeCell ref="O12:R12"/>
    <mergeCell ref="S12:V12"/>
    <mergeCell ref="W12:Z12"/>
    <mergeCell ref="AA12:AD12"/>
    <mergeCell ref="W13:Z13"/>
    <mergeCell ref="AA13:AD13"/>
    <mergeCell ref="C13:F13"/>
    <mergeCell ref="G13:J13"/>
    <mergeCell ref="K13:N13"/>
    <mergeCell ref="O13:R13"/>
    <mergeCell ref="S13:V13"/>
    <mergeCell ref="A11:B11"/>
    <mergeCell ref="S1:V1"/>
    <mergeCell ref="W1:Z1"/>
    <mergeCell ref="AA1:AC1"/>
    <mergeCell ref="A1:A2"/>
    <mergeCell ref="B1:B2"/>
    <mergeCell ref="C1:F1"/>
    <mergeCell ref="G1:J1"/>
    <mergeCell ref="K1:N1"/>
    <mergeCell ref="O1:R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workbookViewId="0">
      <selection activeCell="A3" sqref="A3"/>
    </sheetView>
  </sheetViews>
  <sheetFormatPr defaultColWidth="8.85546875" defaultRowHeight="15" x14ac:dyDescent="0.25"/>
  <cols>
    <col min="1" max="1" width="18.42578125" bestFit="1" customWidth="1"/>
    <col min="2" max="2" width="13.42578125" customWidth="1"/>
    <col min="3" max="3" width="7.7109375" customWidth="1"/>
    <col min="4" max="4" width="13.85546875" customWidth="1"/>
    <col min="5" max="5" width="15" bestFit="1" customWidth="1"/>
    <col min="6" max="6" width="13.28515625" customWidth="1"/>
    <col min="7" max="7" width="8.28515625" customWidth="1"/>
    <col min="8" max="8" width="13.7109375" customWidth="1"/>
    <col min="9" max="9" width="14.7109375" customWidth="1"/>
    <col min="10" max="10" width="15.85546875" customWidth="1"/>
    <col min="12" max="12" width="10.7109375" customWidth="1"/>
    <col min="14" max="14" width="11.28515625" customWidth="1"/>
    <col min="16" max="16" width="15.85546875" customWidth="1"/>
    <col min="17" max="17" width="13.85546875" customWidth="1"/>
    <col min="18" max="18" width="16.28515625" customWidth="1"/>
    <col min="20" max="20" width="17" customWidth="1"/>
    <col min="21" max="21" width="16.28515625" customWidth="1"/>
    <col min="22" max="22" width="19.7109375" customWidth="1"/>
    <col min="23" max="23" width="8.140625" customWidth="1"/>
    <col min="24" max="24" width="18" customWidth="1"/>
    <col min="25" max="25" width="16.42578125" customWidth="1"/>
    <col min="26" max="26" width="12.140625" customWidth="1"/>
    <col min="28" max="28" width="10.28515625" customWidth="1"/>
    <col min="29" max="29" width="13.85546875" customWidth="1"/>
    <col min="30" max="31" width="12.85546875" customWidth="1"/>
  </cols>
  <sheetData>
    <row r="1" spans="1:31" x14ac:dyDescent="0.25">
      <c r="A1" s="139" t="s">
        <v>489</v>
      </c>
      <c r="B1" s="141" t="s">
        <v>1</v>
      </c>
      <c r="C1" s="143" t="s">
        <v>33</v>
      </c>
      <c r="D1" s="144"/>
      <c r="E1" s="144"/>
      <c r="F1" s="145"/>
      <c r="G1" s="149" t="s">
        <v>5</v>
      </c>
      <c r="H1" s="150"/>
      <c r="I1" s="150"/>
      <c r="J1" s="151"/>
      <c r="K1" s="149" t="s">
        <v>95</v>
      </c>
      <c r="L1" s="150"/>
      <c r="M1" s="150"/>
      <c r="N1" s="151"/>
      <c r="O1" s="149" t="s">
        <v>6</v>
      </c>
      <c r="P1" s="150"/>
      <c r="Q1" s="150"/>
      <c r="R1" s="151"/>
      <c r="S1" s="149" t="s">
        <v>97</v>
      </c>
      <c r="T1" s="150"/>
      <c r="U1" s="150"/>
      <c r="V1" s="151"/>
      <c r="W1" s="149" t="s">
        <v>7</v>
      </c>
      <c r="X1" s="150"/>
      <c r="Y1" s="150"/>
      <c r="Z1" s="151"/>
      <c r="AA1" s="138" t="s">
        <v>29</v>
      </c>
      <c r="AB1" s="138"/>
      <c r="AC1" s="138"/>
      <c r="AD1" s="27"/>
      <c r="AE1" s="141" t="s">
        <v>308</v>
      </c>
    </row>
    <row r="2" spans="1:31" ht="45" x14ac:dyDescent="0.25">
      <c r="A2" s="140"/>
      <c r="B2" s="142"/>
      <c r="C2" s="41" t="s">
        <v>2</v>
      </c>
      <c r="D2" s="41" t="s">
        <v>3</v>
      </c>
      <c r="E2" s="41" t="s">
        <v>4</v>
      </c>
      <c r="F2" s="41" t="s">
        <v>34</v>
      </c>
      <c r="G2" s="41" t="s">
        <v>2</v>
      </c>
      <c r="H2" s="41" t="s">
        <v>3</v>
      </c>
      <c r="I2" s="41" t="s">
        <v>4</v>
      </c>
      <c r="J2" s="41" t="s">
        <v>34</v>
      </c>
      <c r="K2" s="41" t="s">
        <v>2</v>
      </c>
      <c r="L2" s="41" t="s">
        <v>3</v>
      </c>
      <c r="M2" s="41" t="s">
        <v>4</v>
      </c>
      <c r="N2" s="41" t="s">
        <v>34</v>
      </c>
      <c r="O2" s="41" t="s">
        <v>2</v>
      </c>
      <c r="P2" s="41" t="s">
        <v>3</v>
      </c>
      <c r="Q2" s="41" t="s">
        <v>87</v>
      </c>
      <c r="R2" s="41" t="s">
        <v>34</v>
      </c>
      <c r="S2" s="41" t="s">
        <v>2</v>
      </c>
      <c r="T2" s="41" t="s">
        <v>3</v>
      </c>
      <c r="U2" s="41" t="s">
        <v>294</v>
      </c>
      <c r="V2" s="41" t="s">
        <v>34</v>
      </c>
      <c r="W2" s="41" t="s">
        <v>2</v>
      </c>
      <c r="X2" s="41" t="s">
        <v>3</v>
      </c>
      <c r="Y2" s="41" t="s">
        <v>4</v>
      </c>
      <c r="Z2" s="41" t="s">
        <v>34</v>
      </c>
      <c r="AA2" s="41" t="s">
        <v>2</v>
      </c>
      <c r="AB2" s="41" t="s">
        <v>3</v>
      </c>
      <c r="AC2" s="41" t="s">
        <v>4</v>
      </c>
      <c r="AD2" s="41" t="s">
        <v>34</v>
      </c>
      <c r="AE2" s="142"/>
    </row>
    <row r="3" spans="1:31" s="240" customFormat="1" ht="165" x14ac:dyDescent="0.25">
      <c r="A3" s="246" t="s">
        <v>243</v>
      </c>
      <c r="B3" s="252" t="s">
        <v>488</v>
      </c>
      <c r="C3" s="253">
        <v>104</v>
      </c>
      <c r="D3" s="254" t="s">
        <v>285</v>
      </c>
      <c r="E3" s="102" t="s">
        <v>355</v>
      </c>
      <c r="F3" s="103" t="s">
        <v>245</v>
      </c>
      <c r="G3" s="237"/>
      <c r="H3" s="102"/>
      <c r="I3" s="102"/>
      <c r="J3" s="103"/>
      <c r="K3" s="238">
        <f>1833+104</f>
        <v>1937</v>
      </c>
      <c r="L3" s="102"/>
      <c r="M3" s="102" t="s">
        <v>284</v>
      </c>
      <c r="N3" s="239"/>
      <c r="O3" s="238">
        <v>104</v>
      </c>
      <c r="P3" s="102" t="s">
        <v>177</v>
      </c>
      <c r="Q3" s="102" t="s">
        <v>67</v>
      </c>
      <c r="R3" s="103" t="s">
        <v>292</v>
      </c>
      <c r="S3" s="238"/>
      <c r="T3" s="102"/>
      <c r="U3" s="102"/>
      <c r="V3" s="103"/>
      <c r="W3" s="238">
        <v>1833</v>
      </c>
      <c r="X3" s="102" t="s">
        <v>286</v>
      </c>
      <c r="Y3" s="102" t="s">
        <v>302</v>
      </c>
      <c r="Z3" s="103" t="s">
        <v>297</v>
      </c>
      <c r="AA3" s="238">
        <v>80</v>
      </c>
      <c r="AB3" s="102" t="s">
        <v>75</v>
      </c>
      <c r="AC3" s="102" t="s">
        <v>304</v>
      </c>
      <c r="AD3" s="103"/>
      <c r="AE3" s="103" t="s">
        <v>43</v>
      </c>
    </row>
    <row r="4" spans="1:31" s="243" customFormat="1" ht="90" x14ac:dyDescent="0.25">
      <c r="A4" s="119" t="s">
        <v>246</v>
      </c>
      <c r="B4" s="31" t="s">
        <v>482</v>
      </c>
      <c r="C4" s="242">
        <v>502</v>
      </c>
      <c r="D4" s="119" t="s">
        <v>291</v>
      </c>
      <c r="E4" s="119" t="s">
        <v>248</v>
      </c>
      <c r="F4" s="120"/>
      <c r="G4" s="242">
        <v>502</v>
      </c>
      <c r="H4" s="119" t="s">
        <v>74</v>
      </c>
      <c r="I4" s="119" t="s">
        <v>67</v>
      </c>
      <c r="J4" s="120" t="s">
        <v>287</v>
      </c>
      <c r="K4" s="242">
        <v>502</v>
      </c>
      <c r="L4" s="119" t="s">
        <v>77</v>
      </c>
      <c r="M4" s="119" t="s">
        <v>197</v>
      </c>
      <c r="N4" s="244"/>
      <c r="O4" s="242">
        <v>23</v>
      </c>
      <c r="P4" s="119" t="s">
        <v>77</v>
      </c>
      <c r="Q4" s="119" t="s">
        <v>66</v>
      </c>
      <c r="R4" s="120" t="s">
        <v>293</v>
      </c>
      <c r="S4" s="242">
        <v>23</v>
      </c>
      <c r="T4" s="119" t="s">
        <v>77</v>
      </c>
      <c r="U4" s="119" t="s">
        <v>295</v>
      </c>
      <c r="V4" s="120" t="s">
        <v>293</v>
      </c>
      <c r="W4" s="242">
        <v>502</v>
      </c>
      <c r="X4" s="119" t="s">
        <v>75</v>
      </c>
      <c r="Y4" s="119" t="s">
        <v>288</v>
      </c>
      <c r="Z4" s="120"/>
      <c r="AA4" s="242">
        <v>502</v>
      </c>
      <c r="AB4" s="120" t="s">
        <v>75</v>
      </c>
      <c r="AC4" s="119" t="s">
        <v>289</v>
      </c>
      <c r="AD4" s="244"/>
      <c r="AE4" s="120" t="s">
        <v>309</v>
      </c>
    </row>
    <row r="5" spans="1:31" s="243" customFormat="1" ht="180" x14ac:dyDescent="0.25">
      <c r="A5" s="246" t="s">
        <v>231</v>
      </c>
      <c r="B5" s="31" t="s">
        <v>487</v>
      </c>
      <c r="C5" s="245"/>
      <c r="D5" s="119"/>
      <c r="E5" s="246"/>
      <c r="F5" s="247"/>
      <c r="G5" s="242">
        <v>83</v>
      </c>
      <c r="H5" s="119" t="s">
        <v>75</v>
      </c>
      <c r="I5" s="119" t="s">
        <v>71</v>
      </c>
      <c r="J5" s="120"/>
      <c r="K5" s="242">
        <v>83</v>
      </c>
      <c r="L5" s="119" t="s">
        <v>77</v>
      </c>
      <c r="M5" s="119" t="s">
        <v>197</v>
      </c>
      <c r="N5" s="247"/>
      <c r="O5" s="245">
        <v>46</v>
      </c>
      <c r="P5" s="119" t="s">
        <v>278</v>
      </c>
      <c r="Q5" s="246" t="s">
        <v>71</v>
      </c>
      <c r="R5" s="120"/>
      <c r="S5" s="242">
        <v>46</v>
      </c>
      <c r="T5" s="119" t="s">
        <v>278</v>
      </c>
      <c r="U5" s="119" t="s">
        <v>277</v>
      </c>
      <c r="V5" s="120" t="s">
        <v>257</v>
      </c>
      <c r="W5" s="245">
        <v>83</v>
      </c>
      <c r="X5" s="119" t="s">
        <v>280</v>
      </c>
      <c r="Y5" s="119" t="s">
        <v>281</v>
      </c>
      <c r="Z5" s="119" t="s">
        <v>328</v>
      </c>
      <c r="AA5" s="242">
        <v>83</v>
      </c>
      <c r="AB5" s="119" t="s">
        <v>274</v>
      </c>
      <c r="AC5" s="119" t="s">
        <v>272</v>
      </c>
      <c r="AD5" s="120" t="s">
        <v>273</v>
      </c>
      <c r="AE5" s="120" t="s">
        <v>309</v>
      </c>
    </row>
    <row r="6" spans="1:31" s="64" customFormat="1" ht="45" x14ac:dyDescent="0.25">
      <c r="A6" s="55" t="s">
        <v>270</v>
      </c>
      <c r="B6" s="251" t="s">
        <v>479</v>
      </c>
      <c r="C6" s="56">
        <v>117</v>
      </c>
      <c r="D6" s="57" t="s">
        <v>77</v>
      </c>
      <c r="E6" s="58" t="s">
        <v>269</v>
      </c>
      <c r="F6" s="59"/>
      <c r="G6" s="56">
        <v>117</v>
      </c>
      <c r="H6" s="57" t="s">
        <v>75</v>
      </c>
      <c r="I6" s="57" t="s">
        <v>80</v>
      </c>
      <c r="J6" s="59"/>
      <c r="K6" s="55">
        <v>117</v>
      </c>
      <c r="L6" s="58" t="s">
        <v>74</v>
      </c>
      <c r="M6" s="57" t="s">
        <v>196</v>
      </c>
      <c r="N6" s="60"/>
      <c r="O6" s="61">
        <v>61</v>
      </c>
      <c r="P6" s="58" t="s">
        <v>77</v>
      </c>
      <c r="Q6" s="58" t="s">
        <v>63</v>
      </c>
      <c r="R6" s="62"/>
      <c r="S6" s="61">
        <v>61</v>
      </c>
      <c r="T6" s="63" t="s">
        <v>77</v>
      </c>
      <c r="U6" s="58" t="s">
        <v>262</v>
      </c>
      <c r="V6" s="62"/>
      <c r="W6" s="56">
        <v>115</v>
      </c>
      <c r="X6" s="58" t="s">
        <v>77</v>
      </c>
      <c r="Y6" s="58" t="s">
        <v>99</v>
      </c>
      <c r="Z6" s="60"/>
      <c r="AA6" s="61"/>
      <c r="AB6" s="63"/>
      <c r="AC6" s="63"/>
      <c r="AD6" s="60"/>
      <c r="AE6" s="66" t="s">
        <v>309</v>
      </c>
    </row>
    <row r="7" spans="1:31" s="203" customFormat="1" ht="60" x14ac:dyDescent="0.25">
      <c r="A7" s="227" t="s">
        <v>105</v>
      </c>
      <c r="B7" s="228"/>
      <c r="C7" s="201">
        <f>SUM(C3:C5)</f>
        <v>606</v>
      </c>
      <c r="D7" s="201"/>
      <c r="E7" s="201" t="s">
        <v>247</v>
      </c>
      <c r="F7" s="201" t="s">
        <v>290</v>
      </c>
      <c r="G7" s="201">
        <f>SUM(G3:G5)</f>
        <v>585</v>
      </c>
      <c r="H7" s="201"/>
      <c r="I7" s="201" t="s">
        <v>241</v>
      </c>
      <c r="J7" s="201"/>
      <c r="K7" s="201">
        <f>SUM(K3:K5)</f>
        <v>2522</v>
      </c>
      <c r="L7" s="202"/>
      <c r="M7" s="201" t="s">
        <v>197</v>
      </c>
      <c r="N7" s="202"/>
      <c r="O7" s="201">
        <f>SUM(O3:O5)</f>
        <v>173</v>
      </c>
      <c r="P7" s="201"/>
      <c r="Q7" s="201" t="s">
        <v>271</v>
      </c>
      <c r="R7" s="201"/>
      <c r="S7" s="201">
        <f>SUM(S3:S5)</f>
        <v>69</v>
      </c>
      <c r="T7" s="201"/>
      <c r="U7" s="201" t="s">
        <v>296</v>
      </c>
      <c r="V7" s="201"/>
      <c r="W7" s="201">
        <f>SUM(W3:W5)</f>
        <v>2418</v>
      </c>
      <c r="X7" s="201"/>
      <c r="Y7" s="201" t="s">
        <v>303</v>
      </c>
      <c r="Z7" s="202"/>
      <c r="AA7" s="201">
        <f>SUM(AA3:AA5)</f>
        <v>665</v>
      </c>
      <c r="AB7" s="201"/>
      <c r="AC7" s="201" t="s">
        <v>305</v>
      </c>
      <c r="AD7" s="202"/>
      <c r="AE7" s="202"/>
    </row>
    <row r="8" spans="1:31" s="51" customFormat="1" x14ac:dyDescent="0.25">
      <c r="A8" s="204" t="s">
        <v>352</v>
      </c>
      <c r="B8" s="205"/>
      <c r="C8" s="191" t="s">
        <v>471</v>
      </c>
      <c r="D8" s="191"/>
      <c r="E8" s="191"/>
      <c r="F8" s="191"/>
      <c r="G8" s="191" t="s">
        <v>468</v>
      </c>
      <c r="H8" s="191"/>
      <c r="I8" s="191"/>
      <c r="J8" s="191"/>
      <c r="K8" s="191" t="s">
        <v>468</v>
      </c>
      <c r="L8" s="191"/>
      <c r="M8" s="191"/>
      <c r="N8" s="191"/>
      <c r="O8" s="191" t="s">
        <v>468</v>
      </c>
      <c r="P8" s="191"/>
      <c r="Q8" s="191"/>
      <c r="R8" s="191"/>
      <c r="S8" s="191" t="s">
        <v>472</v>
      </c>
      <c r="T8" s="191"/>
      <c r="U8" s="191"/>
      <c r="V8" s="191"/>
      <c r="W8" s="191" t="s">
        <v>468</v>
      </c>
      <c r="X8" s="191"/>
      <c r="Y8" s="191"/>
      <c r="Z8" s="191"/>
      <c r="AA8" s="191" t="s">
        <v>473</v>
      </c>
      <c r="AB8" s="191"/>
      <c r="AC8" s="191"/>
      <c r="AD8" s="191"/>
      <c r="AE8" s="206"/>
    </row>
    <row r="9" spans="1:31" s="51" customFormat="1" x14ac:dyDescent="0.25">
      <c r="A9" s="207" t="s">
        <v>130</v>
      </c>
      <c r="B9" s="202" t="s">
        <v>131</v>
      </c>
      <c r="C9" s="188" t="s">
        <v>354</v>
      </c>
      <c r="D9" s="189"/>
      <c r="E9" s="189"/>
      <c r="F9" s="190"/>
      <c r="G9" s="188"/>
      <c r="H9" s="189"/>
      <c r="I9" s="189"/>
      <c r="J9" s="190"/>
      <c r="K9" s="188"/>
      <c r="L9" s="189"/>
      <c r="M9" s="189"/>
      <c r="N9" s="190"/>
      <c r="O9" s="188" t="s">
        <v>354</v>
      </c>
      <c r="P9" s="189"/>
      <c r="Q9" s="189"/>
      <c r="R9" s="190"/>
      <c r="S9" s="188" t="s">
        <v>354</v>
      </c>
      <c r="T9" s="189"/>
      <c r="U9" s="189"/>
      <c r="V9" s="190"/>
      <c r="W9" s="188"/>
      <c r="X9" s="189"/>
      <c r="Y9" s="189"/>
      <c r="Z9" s="190"/>
      <c r="AA9" s="188"/>
      <c r="AB9" s="189"/>
      <c r="AC9" s="189"/>
      <c r="AD9" s="190"/>
      <c r="AE9" s="206"/>
    </row>
    <row r="10" spans="1:31" s="51" customFormat="1" x14ac:dyDescent="0.25">
      <c r="A10" s="208"/>
      <c r="B10" s="202" t="s">
        <v>132</v>
      </c>
      <c r="C10" s="188" t="s">
        <v>354</v>
      </c>
      <c r="D10" s="189"/>
      <c r="E10" s="189"/>
      <c r="F10" s="190"/>
      <c r="G10" s="188" t="s">
        <v>354</v>
      </c>
      <c r="H10" s="189"/>
      <c r="I10" s="189"/>
      <c r="J10" s="190"/>
      <c r="K10" s="188"/>
      <c r="L10" s="189"/>
      <c r="M10" s="189"/>
      <c r="N10" s="190"/>
      <c r="O10" s="188"/>
      <c r="P10" s="189"/>
      <c r="Q10" s="189"/>
      <c r="R10" s="190"/>
      <c r="S10" s="188" t="s">
        <v>354</v>
      </c>
      <c r="T10" s="189"/>
      <c r="U10" s="189"/>
      <c r="V10" s="190"/>
      <c r="W10" s="209"/>
      <c r="X10" s="210"/>
      <c r="Y10" s="210"/>
      <c r="Z10" s="211"/>
      <c r="AA10" s="188" t="s">
        <v>354</v>
      </c>
      <c r="AB10" s="189"/>
      <c r="AC10" s="189"/>
      <c r="AD10" s="190"/>
      <c r="AE10" s="206"/>
    </row>
    <row r="11" spans="1:31" s="51" customFormat="1" x14ac:dyDescent="0.25">
      <c r="A11" s="208"/>
      <c r="B11" s="202" t="s">
        <v>133</v>
      </c>
      <c r="C11" s="188"/>
      <c r="D11" s="189"/>
      <c r="E11" s="189"/>
      <c r="F11" s="190"/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/>
      <c r="X11" s="189"/>
      <c r="Y11" s="189"/>
      <c r="Z11" s="190"/>
      <c r="AA11" s="188"/>
      <c r="AB11" s="189"/>
      <c r="AC11" s="189"/>
      <c r="AD11" s="190"/>
      <c r="AE11" s="206"/>
    </row>
    <row r="12" spans="1:31" s="51" customFormat="1" x14ac:dyDescent="0.25">
      <c r="A12" s="212"/>
      <c r="B12" s="202" t="s">
        <v>134</v>
      </c>
      <c r="C12" s="188"/>
      <c r="D12" s="189"/>
      <c r="E12" s="189"/>
      <c r="F12" s="190"/>
      <c r="G12" s="188"/>
      <c r="H12" s="189"/>
      <c r="I12" s="189"/>
      <c r="J12" s="190"/>
      <c r="K12" s="188"/>
      <c r="L12" s="189"/>
      <c r="M12" s="189"/>
      <c r="N12" s="190"/>
      <c r="O12" s="188"/>
      <c r="P12" s="189"/>
      <c r="Q12" s="189"/>
      <c r="R12" s="190"/>
      <c r="S12" s="188"/>
      <c r="T12" s="189"/>
      <c r="U12" s="189"/>
      <c r="V12" s="190"/>
      <c r="W12" s="188"/>
      <c r="X12" s="189"/>
      <c r="Y12" s="189"/>
      <c r="Z12" s="190"/>
      <c r="AA12" s="188"/>
      <c r="AB12" s="189"/>
      <c r="AC12" s="189"/>
      <c r="AD12" s="190"/>
      <c r="AE12" s="206"/>
    </row>
    <row r="13" spans="1:31" x14ac:dyDescent="0.25">
      <c r="A13" s="170" t="s">
        <v>353</v>
      </c>
      <c r="B13" s="171"/>
      <c r="C13" s="127" t="s">
        <v>356</v>
      </c>
      <c r="D13" s="128"/>
      <c r="E13" s="128"/>
      <c r="F13" s="129"/>
      <c r="G13" s="127" t="s">
        <v>357</v>
      </c>
      <c r="H13" s="128"/>
      <c r="I13" s="128"/>
      <c r="J13" s="129"/>
      <c r="K13" s="127" t="s">
        <v>358</v>
      </c>
      <c r="L13" s="128"/>
      <c r="M13" s="128"/>
      <c r="N13" s="129"/>
      <c r="O13" s="127" t="s">
        <v>357</v>
      </c>
      <c r="P13" s="128"/>
      <c r="Q13" s="128"/>
      <c r="R13" s="129"/>
      <c r="S13" s="127" t="s">
        <v>356</v>
      </c>
      <c r="T13" s="128"/>
      <c r="U13" s="128"/>
      <c r="V13" s="129"/>
      <c r="W13" s="127" t="s">
        <v>358</v>
      </c>
      <c r="X13" s="128"/>
      <c r="Y13" s="128"/>
      <c r="Z13" s="129"/>
      <c r="AA13" s="127" t="s">
        <v>357</v>
      </c>
      <c r="AB13" s="128"/>
      <c r="AC13" s="128"/>
      <c r="AD13" s="129"/>
      <c r="AE13" s="29"/>
    </row>
    <row r="14" spans="1:31" x14ac:dyDescent="0.25">
      <c r="T14" s="40"/>
      <c r="U14" s="40"/>
    </row>
    <row r="15" spans="1:31" x14ac:dyDescent="0.25">
      <c r="T15" s="40"/>
      <c r="U15" s="40"/>
    </row>
    <row r="16" spans="1:31" x14ac:dyDescent="0.25">
      <c r="T16" s="40"/>
      <c r="U16" s="40"/>
    </row>
    <row r="17" spans="20:21" x14ac:dyDescent="0.25">
      <c r="T17" s="40"/>
      <c r="U17" s="40"/>
    </row>
    <row r="18" spans="20:21" x14ac:dyDescent="0.25">
      <c r="T18" s="40"/>
      <c r="U18" s="40"/>
    </row>
    <row r="19" spans="20:21" x14ac:dyDescent="0.25">
      <c r="T19" s="40"/>
      <c r="U19" s="40"/>
    </row>
    <row r="20" spans="20:21" x14ac:dyDescent="0.25">
      <c r="T20" s="40"/>
      <c r="U20" s="40"/>
    </row>
    <row r="21" spans="20:21" x14ac:dyDescent="0.25">
      <c r="T21" s="40"/>
      <c r="U21" s="40"/>
    </row>
    <row r="22" spans="20:21" x14ac:dyDescent="0.25">
      <c r="T22" s="40"/>
      <c r="U22" s="40"/>
    </row>
    <row r="23" spans="20:21" x14ac:dyDescent="0.25">
      <c r="T23" s="40"/>
      <c r="U23" s="40"/>
    </row>
    <row r="24" spans="20:21" x14ac:dyDescent="0.25">
      <c r="T24" s="40"/>
      <c r="U24" s="40"/>
    </row>
    <row r="25" spans="20:21" x14ac:dyDescent="0.25">
      <c r="T25" s="40"/>
      <c r="U25" s="40"/>
    </row>
    <row r="26" spans="20:21" x14ac:dyDescent="0.25">
      <c r="T26" s="40"/>
      <c r="U26" s="40"/>
    </row>
    <row r="27" spans="20:21" x14ac:dyDescent="0.25">
      <c r="T27" s="40"/>
      <c r="U27" s="40"/>
    </row>
    <row r="28" spans="20:21" x14ac:dyDescent="0.25">
      <c r="T28" s="40"/>
      <c r="U28" s="40"/>
    </row>
    <row r="29" spans="20:21" x14ac:dyDescent="0.25">
      <c r="T29" s="40"/>
      <c r="U29" s="40"/>
    </row>
    <row r="30" spans="20:21" x14ac:dyDescent="0.25">
      <c r="T30" s="40"/>
      <c r="U30" s="40"/>
    </row>
    <row r="31" spans="20:21" x14ac:dyDescent="0.25">
      <c r="T31" s="40"/>
      <c r="U31" s="40"/>
    </row>
    <row r="32" spans="20:21" x14ac:dyDescent="0.25">
      <c r="T32" s="40"/>
      <c r="U32" s="40"/>
    </row>
    <row r="33" spans="20:21" x14ac:dyDescent="0.25">
      <c r="T33" s="40"/>
      <c r="U33" s="40"/>
    </row>
    <row r="34" spans="20:21" x14ac:dyDescent="0.25">
      <c r="T34" s="40"/>
      <c r="U34" s="40"/>
    </row>
    <row r="35" spans="20:21" x14ac:dyDescent="0.25">
      <c r="T35" s="40"/>
      <c r="U35" s="40"/>
    </row>
    <row r="36" spans="20:21" x14ac:dyDescent="0.25">
      <c r="T36" s="40"/>
      <c r="U36" s="40"/>
    </row>
    <row r="37" spans="20:21" x14ac:dyDescent="0.25">
      <c r="T37" s="40"/>
      <c r="U37" s="40"/>
    </row>
    <row r="38" spans="20:21" x14ac:dyDescent="0.25">
      <c r="T38" s="40"/>
      <c r="U38" s="40"/>
    </row>
    <row r="39" spans="20:21" x14ac:dyDescent="0.25">
      <c r="T39" s="40"/>
      <c r="U39" s="40"/>
    </row>
    <row r="40" spans="20:21" x14ac:dyDescent="0.25">
      <c r="T40" s="40"/>
      <c r="U40" s="40"/>
    </row>
    <row r="41" spans="20:21" x14ac:dyDescent="0.25">
      <c r="T41" s="40"/>
      <c r="U41" s="40"/>
    </row>
    <row r="42" spans="20:21" x14ac:dyDescent="0.25">
      <c r="T42" s="40"/>
      <c r="U42" s="40"/>
    </row>
    <row r="43" spans="20:21" x14ac:dyDescent="0.25">
      <c r="T43" s="40"/>
      <c r="U43" s="40"/>
    </row>
    <row r="44" spans="20:21" x14ac:dyDescent="0.25">
      <c r="T44" s="40"/>
      <c r="U44" s="40"/>
    </row>
    <row r="45" spans="20:21" x14ac:dyDescent="0.25">
      <c r="T45" s="40"/>
      <c r="U45" s="40"/>
    </row>
    <row r="46" spans="20:21" x14ac:dyDescent="0.25">
      <c r="T46" s="40"/>
      <c r="U46" s="40"/>
    </row>
    <row r="47" spans="20:21" x14ac:dyDescent="0.25">
      <c r="T47" s="40"/>
      <c r="U47" s="40"/>
    </row>
    <row r="48" spans="20:21" x14ac:dyDescent="0.25">
      <c r="T48" s="40"/>
      <c r="U48" s="40"/>
    </row>
    <row r="49" spans="20:21" x14ac:dyDescent="0.25">
      <c r="T49" s="40"/>
      <c r="U49" s="40"/>
    </row>
    <row r="50" spans="20:21" x14ac:dyDescent="0.25">
      <c r="T50" s="40"/>
      <c r="U50" s="40"/>
    </row>
    <row r="51" spans="20:21" x14ac:dyDescent="0.25">
      <c r="T51" s="40"/>
      <c r="U51" s="40"/>
    </row>
    <row r="52" spans="20:21" x14ac:dyDescent="0.25">
      <c r="T52" s="40"/>
      <c r="U52" s="40"/>
    </row>
    <row r="53" spans="20:21" x14ac:dyDescent="0.25">
      <c r="T53" s="40"/>
      <c r="U53" s="40"/>
    </row>
    <row r="54" spans="20:21" x14ac:dyDescent="0.25">
      <c r="T54" s="40"/>
      <c r="U54" s="40"/>
    </row>
    <row r="55" spans="20:21" x14ac:dyDescent="0.25">
      <c r="T55" s="40"/>
      <c r="U55" s="40"/>
    </row>
    <row r="56" spans="20:21" x14ac:dyDescent="0.25">
      <c r="T56" s="40"/>
      <c r="U56" s="40"/>
    </row>
    <row r="57" spans="20:21" x14ac:dyDescent="0.25">
      <c r="T57" s="40"/>
      <c r="U57" s="40"/>
    </row>
    <row r="58" spans="20:21" x14ac:dyDescent="0.25">
      <c r="T58" s="40"/>
      <c r="U58" s="40"/>
    </row>
    <row r="59" spans="20:21" x14ac:dyDescent="0.25">
      <c r="T59" s="40"/>
      <c r="U59" s="40"/>
    </row>
    <row r="60" spans="20:21" x14ac:dyDescent="0.25">
      <c r="T60" s="40"/>
      <c r="U60" s="40"/>
    </row>
    <row r="61" spans="20:21" x14ac:dyDescent="0.25">
      <c r="T61" s="40"/>
      <c r="U61" s="40"/>
    </row>
    <row r="62" spans="20:21" x14ac:dyDescent="0.25">
      <c r="T62" s="40"/>
      <c r="U62" s="40"/>
    </row>
    <row r="63" spans="20:21" x14ac:dyDescent="0.25">
      <c r="T63" s="40"/>
      <c r="U63" s="40"/>
    </row>
    <row r="64" spans="20:21" x14ac:dyDescent="0.25">
      <c r="T64" s="40"/>
      <c r="U64" s="40"/>
    </row>
    <row r="65" spans="20:21" x14ac:dyDescent="0.25">
      <c r="T65" s="40"/>
      <c r="U65" s="40"/>
    </row>
    <row r="66" spans="20:21" x14ac:dyDescent="0.25">
      <c r="T66" s="40"/>
      <c r="U66" s="40"/>
    </row>
    <row r="67" spans="20:21" x14ac:dyDescent="0.25">
      <c r="T67" s="40"/>
      <c r="U67" s="40"/>
    </row>
    <row r="68" spans="20:21" x14ac:dyDescent="0.25">
      <c r="T68" s="40"/>
      <c r="U68" s="40"/>
    </row>
    <row r="69" spans="20:21" x14ac:dyDescent="0.25">
      <c r="T69" s="40"/>
      <c r="U69" s="40"/>
    </row>
    <row r="70" spans="20:21" x14ac:dyDescent="0.25">
      <c r="T70" s="40"/>
      <c r="U70" s="40"/>
    </row>
    <row r="71" spans="20:21" x14ac:dyDescent="0.25">
      <c r="T71" s="40"/>
      <c r="U71" s="40"/>
    </row>
    <row r="72" spans="20:21" x14ac:dyDescent="0.25">
      <c r="T72" s="40"/>
      <c r="U72" s="40"/>
    </row>
    <row r="73" spans="20:21" x14ac:dyDescent="0.25">
      <c r="T73" s="40"/>
      <c r="U73" s="40"/>
    </row>
    <row r="74" spans="20:21" x14ac:dyDescent="0.25">
      <c r="T74" s="40"/>
      <c r="U74" s="40"/>
    </row>
    <row r="75" spans="20:21" x14ac:dyDescent="0.25">
      <c r="T75" s="40"/>
      <c r="U75" s="40"/>
    </row>
    <row r="76" spans="20:21" x14ac:dyDescent="0.25">
      <c r="T76" s="40"/>
      <c r="U76" s="40"/>
    </row>
    <row r="77" spans="20:21" x14ac:dyDescent="0.25">
      <c r="T77" s="40"/>
      <c r="U77" s="40"/>
    </row>
    <row r="78" spans="20:21" x14ac:dyDescent="0.25">
      <c r="T78" s="40"/>
      <c r="U78" s="40"/>
    </row>
    <row r="79" spans="20:21" x14ac:dyDescent="0.25">
      <c r="T79" s="40"/>
      <c r="U79" s="40"/>
    </row>
    <row r="80" spans="20:21" x14ac:dyDescent="0.25">
      <c r="T80" s="40"/>
      <c r="U80" s="40"/>
    </row>
    <row r="81" spans="20:21" x14ac:dyDescent="0.25">
      <c r="T81" s="40"/>
      <c r="U81" s="40"/>
    </row>
    <row r="82" spans="20:21" x14ac:dyDescent="0.25">
      <c r="T82" s="40"/>
      <c r="U82" s="40"/>
    </row>
    <row r="83" spans="20:21" x14ac:dyDescent="0.25">
      <c r="T83" s="40"/>
      <c r="U83" s="40"/>
    </row>
    <row r="84" spans="20:21" x14ac:dyDescent="0.25">
      <c r="T84" s="40"/>
      <c r="U84" s="40"/>
    </row>
    <row r="85" spans="20:21" x14ac:dyDescent="0.25">
      <c r="T85" s="40"/>
      <c r="U85" s="40"/>
    </row>
    <row r="86" spans="20:21" x14ac:dyDescent="0.25">
      <c r="T86" s="40"/>
      <c r="U86" s="40"/>
    </row>
    <row r="87" spans="20:21" x14ac:dyDescent="0.25">
      <c r="T87" s="40"/>
      <c r="U87" s="40"/>
    </row>
    <row r="88" spans="20:21" x14ac:dyDescent="0.25">
      <c r="T88" s="40"/>
      <c r="U88" s="40"/>
    </row>
    <row r="89" spans="20:21" x14ac:dyDescent="0.25">
      <c r="T89" s="40"/>
      <c r="U89" s="40"/>
    </row>
    <row r="90" spans="20:21" x14ac:dyDescent="0.25">
      <c r="T90" s="40"/>
      <c r="U90" s="40"/>
    </row>
    <row r="91" spans="20:21" x14ac:dyDescent="0.25">
      <c r="T91" s="40"/>
      <c r="U91" s="40"/>
    </row>
    <row r="92" spans="20:21" x14ac:dyDescent="0.25">
      <c r="T92" s="40"/>
      <c r="U92" s="40"/>
    </row>
    <row r="93" spans="20:21" x14ac:dyDescent="0.25">
      <c r="T93" s="40"/>
      <c r="U93" s="40"/>
    </row>
  </sheetData>
  <mergeCells count="56">
    <mergeCell ref="K13:N13"/>
    <mergeCell ref="O13:R13"/>
    <mergeCell ref="S13:V13"/>
    <mergeCell ref="W13:Z13"/>
    <mergeCell ref="AA13:AD13"/>
    <mergeCell ref="G9:J9"/>
    <mergeCell ref="C9:F9"/>
    <mergeCell ref="A9:A12"/>
    <mergeCell ref="A13:B13"/>
    <mergeCell ref="C13:F13"/>
    <mergeCell ref="G13:J13"/>
    <mergeCell ref="AA9:AD9"/>
    <mergeCell ref="W9:Z9"/>
    <mergeCell ref="S9:V9"/>
    <mergeCell ref="O9:R9"/>
    <mergeCell ref="K9:N9"/>
    <mergeCell ref="AE1:AE2"/>
    <mergeCell ref="A7:B7"/>
    <mergeCell ref="A8:B8"/>
    <mergeCell ref="S1:V1"/>
    <mergeCell ref="W1:Z1"/>
    <mergeCell ref="AA1:AC1"/>
    <mergeCell ref="A1:A2"/>
    <mergeCell ref="B1:B2"/>
    <mergeCell ref="C1:F1"/>
    <mergeCell ref="G1:J1"/>
    <mergeCell ref="K1:N1"/>
    <mergeCell ref="O1:R1"/>
    <mergeCell ref="W8:Z8"/>
    <mergeCell ref="AA8:AD8"/>
    <mergeCell ref="C8:F8"/>
    <mergeCell ref="G8:J8"/>
    <mergeCell ref="K8:N8"/>
    <mergeCell ref="O8:R8"/>
    <mergeCell ref="S8:V8"/>
    <mergeCell ref="AA10:AD10"/>
    <mergeCell ref="C11:F11"/>
    <mergeCell ref="G11:J11"/>
    <mergeCell ref="K11:N11"/>
    <mergeCell ref="O11:R11"/>
    <mergeCell ref="S11:V11"/>
    <mergeCell ref="W11:Z11"/>
    <mergeCell ref="AA11:AD11"/>
    <mergeCell ref="C10:F10"/>
    <mergeCell ref="G10:J10"/>
    <mergeCell ref="K10:N10"/>
    <mergeCell ref="O10:R10"/>
    <mergeCell ref="S10:V10"/>
    <mergeCell ref="W10:Z10"/>
    <mergeCell ref="AA12:AD12"/>
    <mergeCell ref="C12:F12"/>
    <mergeCell ref="G12:J12"/>
    <mergeCell ref="K12:N12"/>
    <mergeCell ref="O12:R12"/>
    <mergeCell ref="S12:V12"/>
    <mergeCell ref="W12:Z1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B12" sqref="B12"/>
    </sheetView>
  </sheetViews>
  <sheetFormatPr defaultColWidth="8.85546875" defaultRowHeight="15" x14ac:dyDescent="0.25"/>
  <cols>
    <col min="1" max="3" width="13.7109375" customWidth="1"/>
    <col min="4" max="4" width="15" bestFit="1" customWidth="1"/>
    <col min="5" max="5" width="15.140625" customWidth="1"/>
    <col min="6" max="6" width="13.7109375" customWidth="1"/>
    <col min="7" max="7" width="22.42578125" customWidth="1"/>
    <col min="8" max="11" width="13.7109375" customWidth="1"/>
    <col min="12" max="12" width="14" customWidth="1"/>
  </cols>
  <sheetData>
    <row r="1" spans="1:13" ht="45" x14ac:dyDescent="0.25">
      <c r="A1" s="8" t="s">
        <v>8</v>
      </c>
      <c r="B1" s="8" t="s">
        <v>9</v>
      </c>
      <c r="C1" s="8" t="s">
        <v>10</v>
      </c>
      <c r="D1" s="8" t="s">
        <v>14</v>
      </c>
      <c r="E1" s="8" t="s">
        <v>11</v>
      </c>
      <c r="F1" s="8" t="s">
        <v>12</v>
      </c>
      <c r="G1" s="8" t="s">
        <v>15</v>
      </c>
      <c r="H1" s="8" t="s">
        <v>13</v>
      </c>
      <c r="I1" s="8" t="s">
        <v>16</v>
      </c>
      <c r="J1" s="8" t="s">
        <v>57</v>
      </c>
      <c r="K1" s="8" t="s">
        <v>58</v>
      </c>
      <c r="L1" s="8" t="s">
        <v>59</v>
      </c>
      <c r="M1" s="65"/>
    </row>
    <row r="2" spans="1:13" ht="110.25" customHeight="1" x14ac:dyDescent="0.25">
      <c r="A2" s="28" t="s">
        <v>30</v>
      </c>
      <c r="B2" s="28" t="s">
        <v>53</v>
      </c>
      <c r="C2" s="28" t="s">
        <v>54</v>
      </c>
      <c r="D2" s="28" t="s">
        <v>195</v>
      </c>
      <c r="E2" s="28" t="s">
        <v>55</v>
      </c>
      <c r="F2" s="28"/>
      <c r="G2" s="28" t="s">
        <v>40</v>
      </c>
      <c r="H2" s="28" t="s">
        <v>106</v>
      </c>
      <c r="I2" s="28" t="s">
        <v>107</v>
      </c>
      <c r="J2" s="28" t="s">
        <v>56</v>
      </c>
      <c r="K2" s="28" t="s">
        <v>108</v>
      </c>
      <c r="L2" s="28" t="s">
        <v>109</v>
      </c>
    </row>
    <row r="3" spans="1:13" ht="60" x14ac:dyDescent="0.25">
      <c r="A3" s="28" t="s">
        <v>135</v>
      </c>
      <c r="B3" s="28" t="s">
        <v>143</v>
      </c>
      <c r="C3" s="28" t="s">
        <v>144</v>
      </c>
      <c r="D3" s="28" t="s">
        <v>195</v>
      </c>
      <c r="E3" s="28" t="s">
        <v>55</v>
      </c>
      <c r="F3" s="28" t="s">
        <v>145</v>
      </c>
      <c r="G3" s="28" t="s">
        <v>146</v>
      </c>
      <c r="H3" s="28" t="s">
        <v>106</v>
      </c>
      <c r="I3" s="28" t="s">
        <v>107</v>
      </c>
      <c r="J3" s="28" t="s">
        <v>119</v>
      </c>
      <c r="K3" s="28" t="s">
        <v>98</v>
      </c>
      <c r="L3" s="28"/>
    </row>
    <row r="4" spans="1:13" ht="75" x14ac:dyDescent="0.25">
      <c r="A4" s="28" t="s">
        <v>201</v>
      </c>
      <c r="B4" s="28" t="s">
        <v>202</v>
      </c>
      <c r="C4" s="28" t="s">
        <v>194</v>
      </c>
      <c r="D4" s="28" t="s">
        <v>195</v>
      </c>
      <c r="E4" s="28" t="s">
        <v>55</v>
      </c>
      <c r="F4" s="28" t="s">
        <v>204</v>
      </c>
      <c r="G4" s="28" t="s">
        <v>203</v>
      </c>
      <c r="H4" s="28" t="s">
        <v>205</v>
      </c>
      <c r="I4" s="28" t="s">
        <v>107</v>
      </c>
      <c r="J4" s="28" t="s">
        <v>307</v>
      </c>
      <c r="K4" s="28"/>
      <c r="L4" s="28" t="s">
        <v>206</v>
      </c>
    </row>
    <row r="5" spans="1:13" ht="75" x14ac:dyDescent="0.25">
      <c r="A5" s="38" t="s">
        <v>109</v>
      </c>
      <c r="B5" s="38" t="s">
        <v>202</v>
      </c>
      <c r="C5" s="38" t="s">
        <v>194</v>
      </c>
      <c r="D5" s="38" t="s">
        <v>195</v>
      </c>
      <c r="E5" s="38" t="s">
        <v>55</v>
      </c>
      <c r="F5" s="38" t="s">
        <v>204</v>
      </c>
      <c r="G5" s="38" t="s">
        <v>252</v>
      </c>
      <c r="H5" s="38" t="s">
        <v>205</v>
      </c>
      <c r="I5" s="38" t="s">
        <v>107</v>
      </c>
      <c r="J5" s="38" t="s">
        <v>251</v>
      </c>
      <c r="K5" s="38"/>
      <c r="L5" s="38" t="s">
        <v>201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7" sqref="D7"/>
    </sheetView>
  </sheetViews>
  <sheetFormatPr defaultColWidth="8.85546875" defaultRowHeight="15" x14ac:dyDescent="0.25"/>
  <cols>
    <col min="1" max="1" width="13.7109375" customWidth="1"/>
    <col min="2" max="2" width="21.42578125" style="1" customWidth="1"/>
    <col min="3" max="5" width="13.7109375" customWidth="1"/>
    <col min="6" max="6" width="15.42578125" customWidth="1"/>
    <col min="7" max="7" width="15.140625" customWidth="1"/>
    <col min="8" max="11" width="13.7109375" customWidth="1"/>
    <col min="12" max="12" width="16" customWidth="1"/>
  </cols>
  <sheetData>
    <row r="1" spans="1:12" x14ac:dyDescent="0.25">
      <c r="A1" s="184" t="s">
        <v>0</v>
      </c>
      <c r="B1" s="184" t="s">
        <v>17</v>
      </c>
      <c r="C1" s="138" t="s">
        <v>26</v>
      </c>
      <c r="D1" s="138"/>
      <c r="E1" s="39"/>
      <c r="F1" s="6"/>
      <c r="G1" s="138" t="s">
        <v>27</v>
      </c>
      <c r="H1" s="138"/>
      <c r="I1" s="138" t="s">
        <v>28</v>
      </c>
      <c r="J1" s="138"/>
      <c r="K1" s="138"/>
      <c r="L1" s="2"/>
    </row>
    <row r="2" spans="1:12" ht="30" x14ac:dyDescent="0.25">
      <c r="A2" s="184"/>
      <c r="B2" s="184"/>
      <c r="C2" s="3" t="s">
        <v>18</v>
      </c>
      <c r="D2" s="3" t="s">
        <v>19</v>
      </c>
      <c r="E2" s="41" t="s">
        <v>266</v>
      </c>
      <c r="F2" s="7" t="s">
        <v>209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</row>
    <row r="3" spans="1:12" ht="60" x14ac:dyDescent="0.25">
      <c r="A3" s="181" t="s">
        <v>30</v>
      </c>
      <c r="B3" s="28" t="s">
        <v>31</v>
      </c>
      <c r="C3" s="28">
        <v>101</v>
      </c>
      <c r="D3" s="28" t="s">
        <v>110</v>
      </c>
      <c r="E3" s="32">
        <v>0.5</v>
      </c>
      <c r="F3" s="28" t="s">
        <v>210</v>
      </c>
      <c r="G3" s="28" t="s">
        <v>111</v>
      </c>
      <c r="H3" s="28" t="s">
        <v>112</v>
      </c>
      <c r="I3" s="28" t="s">
        <v>114</v>
      </c>
      <c r="J3" s="28" t="s">
        <v>32</v>
      </c>
      <c r="K3" s="28" t="s">
        <v>56</v>
      </c>
      <c r="L3" s="28" t="s">
        <v>115</v>
      </c>
    </row>
    <row r="4" spans="1:12" ht="45" x14ac:dyDescent="0.25">
      <c r="A4" s="182"/>
      <c r="B4" s="28" t="s">
        <v>41</v>
      </c>
      <c r="C4" s="28">
        <v>50</v>
      </c>
      <c r="D4" s="28" t="s">
        <v>116</v>
      </c>
      <c r="E4" s="32">
        <v>0.51</v>
      </c>
      <c r="F4" s="28" t="s">
        <v>129</v>
      </c>
      <c r="G4" s="28" t="s">
        <v>117</v>
      </c>
      <c r="H4" s="28" t="s">
        <v>118</v>
      </c>
      <c r="I4" s="28" t="s">
        <v>114</v>
      </c>
      <c r="J4" s="28" t="s">
        <v>42</v>
      </c>
      <c r="K4" s="28" t="s">
        <v>119</v>
      </c>
      <c r="L4" s="28" t="s">
        <v>43</v>
      </c>
    </row>
    <row r="5" spans="1:12" ht="45" x14ac:dyDescent="0.25">
      <c r="A5" s="182"/>
      <c r="B5" s="28" t="s">
        <v>44</v>
      </c>
      <c r="C5" s="28">
        <v>502</v>
      </c>
      <c r="D5" s="28" t="s">
        <v>120</v>
      </c>
      <c r="E5" s="90">
        <f>165/502</f>
        <v>0.32868525896414341</v>
      </c>
      <c r="F5" s="28" t="s">
        <v>255</v>
      </c>
      <c r="G5" s="28" t="s">
        <v>46</v>
      </c>
      <c r="H5" s="28" t="s">
        <v>43</v>
      </c>
      <c r="I5" s="28" t="s">
        <v>121</v>
      </c>
      <c r="J5" s="28" t="s">
        <v>45</v>
      </c>
      <c r="K5" s="28" t="s">
        <v>122</v>
      </c>
      <c r="L5" s="32">
        <v>0.9</v>
      </c>
    </row>
    <row r="6" spans="1:12" ht="30" x14ac:dyDescent="0.25">
      <c r="A6" s="182"/>
      <c r="B6" s="28" t="s">
        <v>49</v>
      </c>
      <c r="C6" s="28">
        <v>30</v>
      </c>
      <c r="D6" s="28" t="s">
        <v>123</v>
      </c>
      <c r="E6" s="32">
        <v>0.5</v>
      </c>
      <c r="F6" s="28" t="s">
        <v>126</v>
      </c>
      <c r="G6" s="28" t="s">
        <v>46</v>
      </c>
      <c r="H6" s="28" t="s">
        <v>124</v>
      </c>
      <c r="I6" s="28" t="s">
        <v>43</v>
      </c>
      <c r="J6" s="28" t="s">
        <v>42</v>
      </c>
      <c r="K6" s="28" t="s">
        <v>119</v>
      </c>
      <c r="L6" s="28" t="s">
        <v>113</v>
      </c>
    </row>
    <row r="7" spans="1:12" ht="45" x14ac:dyDescent="0.25">
      <c r="A7" s="183"/>
      <c r="B7" s="82" t="s">
        <v>50</v>
      </c>
      <c r="C7" s="83">
        <v>178</v>
      </c>
      <c r="D7" s="83" t="s">
        <v>148</v>
      </c>
      <c r="E7" s="84">
        <v>0.05</v>
      </c>
      <c r="F7" s="83" t="s">
        <v>176</v>
      </c>
      <c r="G7" s="85" t="s">
        <v>127</v>
      </c>
      <c r="H7" s="85" t="s">
        <v>125</v>
      </c>
      <c r="I7" s="85" t="s">
        <v>125</v>
      </c>
      <c r="J7" s="83" t="s">
        <v>51</v>
      </c>
      <c r="K7" s="83" t="s">
        <v>128</v>
      </c>
      <c r="L7" s="86">
        <v>0.61</v>
      </c>
    </row>
    <row r="8" spans="1:12" ht="30" x14ac:dyDescent="0.25">
      <c r="A8" s="185" t="s">
        <v>135</v>
      </c>
      <c r="B8" s="38" t="s">
        <v>136</v>
      </c>
      <c r="C8" s="31">
        <v>507</v>
      </c>
      <c r="D8" s="31" t="s">
        <v>147</v>
      </c>
      <c r="E8" s="67">
        <f>273/507</f>
        <v>0.53846153846153844</v>
      </c>
      <c r="F8" s="31" t="s">
        <v>175</v>
      </c>
      <c r="G8" s="28" t="s">
        <v>150</v>
      </c>
      <c r="H8" s="28" t="s">
        <v>151</v>
      </c>
      <c r="I8" s="28" t="s">
        <v>149</v>
      </c>
      <c r="J8" s="31" t="s">
        <v>137</v>
      </c>
      <c r="K8" s="31" t="s">
        <v>119</v>
      </c>
      <c r="L8" s="28" t="s">
        <v>125</v>
      </c>
    </row>
    <row r="9" spans="1:12" ht="30" x14ac:dyDescent="0.25">
      <c r="A9" s="186"/>
      <c r="B9" s="38" t="s">
        <v>152</v>
      </c>
      <c r="C9" s="31">
        <v>107</v>
      </c>
      <c r="D9" s="31" t="s">
        <v>153</v>
      </c>
      <c r="E9" s="53">
        <v>0.52</v>
      </c>
      <c r="F9" s="31" t="s">
        <v>175</v>
      </c>
      <c r="G9" s="28" t="s">
        <v>154</v>
      </c>
      <c r="H9" s="28" t="s">
        <v>155</v>
      </c>
      <c r="I9" s="28" t="s">
        <v>156</v>
      </c>
      <c r="J9" s="31" t="s">
        <v>137</v>
      </c>
      <c r="K9" s="31" t="s">
        <v>119</v>
      </c>
      <c r="L9" s="35">
        <v>0.32</v>
      </c>
    </row>
    <row r="10" spans="1:12" ht="45" x14ac:dyDescent="0.25">
      <c r="A10" s="186"/>
      <c r="B10" s="38" t="s">
        <v>157</v>
      </c>
      <c r="C10" s="31">
        <v>126</v>
      </c>
      <c r="D10" s="31" t="s">
        <v>158</v>
      </c>
      <c r="E10" s="53">
        <v>0.53</v>
      </c>
      <c r="F10" s="31" t="s">
        <v>174</v>
      </c>
      <c r="G10" s="28" t="s">
        <v>154</v>
      </c>
      <c r="H10" s="28"/>
      <c r="I10" s="28"/>
      <c r="J10" s="30"/>
      <c r="K10" s="30"/>
      <c r="L10" s="30"/>
    </row>
    <row r="11" spans="1:12" ht="45" x14ac:dyDescent="0.25">
      <c r="A11" s="186"/>
      <c r="B11" s="38" t="s">
        <v>159</v>
      </c>
      <c r="C11" s="31">
        <v>85</v>
      </c>
      <c r="D11" s="31" t="s">
        <v>160</v>
      </c>
      <c r="E11" s="67">
        <f>36/85</f>
        <v>0.42352941176470588</v>
      </c>
      <c r="F11" s="31" t="s">
        <v>173</v>
      </c>
      <c r="G11" s="31" t="s">
        <v>46</v>
      </c>
      <c r="H11" s="31" t="s">
        <v>125</v>
      </c>
      <c r="I11" s="31" t="s">
        <v>156</v>
      </c>
      <c r="J11" s="31" t="s">
        <v>162</v>
      </c>
      <c r="K11" s="31" t="s">
        <v>163</v>
      </c>
      <c r="L11" s="30" t="s">
        <v>161</v>
      </c>
    </row>
    <row r="12" spans="1:12" ht="30" x14ac:dyDescent="0.25">
      <c r="A12" s="186"/>
      <c r="B12" s="38" t="s">
        <v>168</v>
      </c>
      <c r="C12" s="31">
        <v>60</v>
      </c>
      <c r="D12" s="36" t="s">
        <v>208</v>
      </c>
      <c r="E12" s="123">
        <f>26/60</f>
        <v>0.43333333333333335</v>
      </c>
      <c r="F12" s="31" t="s">
        <v>172</v>
      </c>
      <c r="G12" s="31" t="s">
        <v>167</v>
      </c>
      <c r="H12" s="31" t="s">
        <v>125</v>
      </c>
      <c r="I12" s="31" t="s">
        <v>170</v>
      </c>
      <c r="J12" s="31" t="s">
        <v>166</v>
      </c>
      <c r="K12" s="31" t="s">
        <v>171</v>
      </c>
      <c r="L12" s="31" t="s">
        <v>125</v>
      </c>
    </row>
    <row r="13" spans="1:12" ht="60" x14ac:dyDescent="0.25">
      <c r="A13" s="186"/>
      <c r="B13" s="38" t="s">
        <v>179</v>
      </c>
      <c r="C13" s="31">
        <v>130</v>
      </c>
      <c r="D13" s="31" t="s">
        <v>180</v>
      </c>
      <c r="E13" s="67">
        <f>64/130</f>
        <v>0.49230769230769234</v>
      </c>
      <c r="F13" s="31" t="s">
        <v>181</v>
      </c>
      <c r="G13" s="31" t="s">
        <v>182</v>
      </c>
      <c r="H13" s="31" t="s">
        <v>125</v>
      </c>
      <c r="I13" s="31" t="s">
        <v>149</v>
      </c>
      <c r="J13" s="31" t="s">
        <v>183</v>
      </c>
      <c r="K13" s="31" t="s">
        <v>184</v>
      </c>
      <c r="L13" s="31" t="s">
        <v>125</v>
      </c>
    </row>
    <row r="14" spans="1:12" ht="45" x14ac:dyDescent="0.25">
      <c r="A14" s="186"/>
      <c r="B14" s="38" t="s">
        <v>188</v>
      </c>
      <c r="C14" s="31">
        <v>70</v>
      </c>
      <c r="D14" s="31" t="s">
        <v>190</v>
      </c>
      <c r="E14" s="126">
        <v>0.65700000000000003</v>
      </c>
      <c r="F14" s="31" t="s">
        <v>210</v>
      </c>
      <c r="G14" s="31" t="s">
        <v>191</v>
      </c>
      <c r="H14" s="30" t="s">
        <v>125</v>
      </c>
      <c r="I14" s="30" t="s">
        <v>125</v>
      </c>
      <c r="J14" s="30" t="s">
        <v>189</v>
      </c>
      <c r="K14" s="42" t="s">
        <v>223</v>
      </c>
      <c r="L14" s="30" t="s">
        <v>125</v>
      </c>
    </row>
    <row r="15" spans="1:12" ht="45" x14ac:dyDescent="0.25">
      <c r="A15" s="186"/>
      <c r="B15" s="38" t="s">
        <v>41</v>
      </c>
      <c r="C15" s="38">
        <v>50</v>
      </c>
      <c r="D15" s="38" t="s">
        <v>116</v>
      </c>
      <c r="E15" s="32">
        <v>0.51</v>
      </c>
      <c r="F15" s="38" t="s">
        <v>129</v>
      </c>
      <c r="G15" s="38" t="s">
        <v>117</v>
      </c>
      <c r="H15" s="38" t="s">
        <v>118</v>
      </c>
      <c r="I15" s="38" t="s">
        <v>114</v>
      </c>
      <c r="J15" s="38" t="s">
        <v>42</v>
      </c>
      <c r="K15" s="38" t="s">
        <v>119</v>
      </c>
      <c r="L15" s="38" t="s">
        <v>43</v>
      </c>
    </row>
    <row r="16" spans="1:12" ht="30" x14ac:dyDescent="0.25">
      <c r="A16" s="186"/>
      <c r="B16" s="38" t="s">
        <v>49</v>
      </c>
      <c r="C16" s="38">
        <v>30</v>
      </c>
      <c r="D16" s="38" t="s">
        <v>123</v>
      </c>
      <c r="E16" s="32">
        <v>0.5</v>
      </c>
      <c r="F16" s="38" t="s">
        <v>126</v>
      </c>
      <c r="G16" s="38" t="s">
        <v>46</v>
      </c>
      <c r="H16" s="38" t="s">
        <v>124</v>
      </c>
      <c r="I16" s="38" t="s">
        <v>43</v>
      </c>
      <c r="J16" s="38" t="s">
        <v>42</v>
      </c>
      <c r="K16" s="38" t="s">
        <v>119</v>
      </c>
      <c r="L16" s="38" t="s">
        <v>113</v>
      </c>
    </row>
    <row r="17" spans="1:12" ht="30" x14ac:dyDescent="0.25">
      <c r="A17" s="187"/>
      <c r="B17" s="38" t="s">
        <v>450</v>
      </c>
      <c r="C17" s="38">
        <v>100</v>
      </c>
      <c r="D17" s="38" t="s">
        <v>453</v>
      </c>
      <c r="E17" s="32">
        <v>0.36</v>
      </c>
      <c r="F17" s="38" t="s">
        <v>454</v>
      </c>
      <c r="G17" s="38" t="s">
        <v>455</v>
      </c>
      <c r="H17" s="38" t="s">
        <v>261</v>
      </c>
      <c r="I17" s="38" t="s">
        <v>456</v>
      </c>
      <c r="J17" s="38" t="s">
        <v>457</v>
      </c>
      <c r="K17" s="38" t="s">
        <v>458</v>
      </c>
      <c r="L17" s="38" t="s">
        <v>125</v>
      </c>
    </row>
    <row r="18" spans="1:12" ht="90" x14ac:dyDescent="0.25">
      <c r="A18" s="155" t="s">
        <v>201</v>
      </c>
      <c r="B18" s="38" t="s">
        <v>207</v>
      </c>
      <c r="C18" s="31" t="s">
        <v>215</v>
      </c>
      <c r="D18" s="31" t="s">
        <v>214</v>
      </c>
      <c r="E18" s="53">
        <v>0.56000000000000005</v>
      </c>
      <c r="F18" s="31" t="s">
        <v>467</v>
      </c>
      <c r="G18" s="31" t="s">
        <v>216</v>
      </c>
      <c r="H18" s="31" t="s">
        <v>217</v>
      </c>
      <c r="I18" s="31" t="s">
        <v>125</v>
      </c>
      <c r="J18" s="31" t="s">
        <v>218</v>
      </c>
      <c r="K18" s="31" t="s">
        <v>219</v>
      </c>
      <c r="L18" s="43" t="s">
        <v>125</v>
      </c>
    </row>
    <row r="19" spans="1:12" x14ac:dyDescent="0.25">
      <c r="A19" s="156"/>
      <c r="B19" s="38" t="s">
        <v>220</v>
      </c>
      <c r="C19" s="31">
        <v>30</v>
      </c>
      <c r="D19" s="31" t="s">
        <v>221</v>
      </c>
      <c r="E19" s="31"/>
      <c r="F19" s="31" t="s">
        <v>125</v>
      </c>
      <c r="G19" s="31" t="s">
        <v>222</v>
      </c>
      <c r="H19" s="31" t="s">
        <v>125</v>
      </c>
      <c r="I19" s="31" t="s">
        <v>125</v>
      </c>
      <c r="J19" s="31" t="s">
        <v>189</v>
      </c>
      <c r="K19" s="31" t="s">
        <v>223</v>
      </c>
      <c r="L19" s="43" t="s">
        <v>125</v>
      </c>
    </row>
    <row r="20" spans="1:12" ht="45" x14ac:dyDescent="0.25">
      <c r="A20" s="156"/>
      <c r="B20" s="38" t="s">
        <v>41</v>
      </c>
      <c r="C20" s="38">
        <v>50</v>
      </c>
      <c r="D20" s="38" t="s">
        <v>116</v>
      </c>
      <c r="E20" s="32">
        <v>0.51</v>
      </c>
      <c r="F20" s="38" t="s">
        <v>129</v>
      </c>
      <c r="G20" s="38" t="s">
        <v>117</v>
      </c>
      <c r="H20" s="38" t="s">
        <v>118</v>
      </c>
      <c r="I20" s="38" t="s">
        <v>114</v>
      </c>
      <c r="J20" s="38" t="s">
        <v>42</v>
      </c>
      <c r="K20" s="38" t="s">
        <v>119</v>
      </c>
      <c r="L20" s="38" t="s">
        <v>43</v>
      </c>
    </row>
    <row r="21" spans="1:12" ht="30" x14ac:dyDescent="0.25">
      <c r="A21" s="156"/>
      <c r="B21" s="38" t="s">
        <v>49</v>
      </c>
      <c r="C21" s="38">
        <v>30</v>
      </c>
      <c r="D21" s="38" t="s">
        <v>123</v>
      </c>
      <c r="E21" s="32">
        <v>0.5</v>
      </c>
      <c r="F21" s="38" t="s">
        <v>126</v>
      </c>
      <c r="G21" s="38" t="s">
        <v>46</v>
      </c>
      <c r="H21" s="38" t="s">
        <v>124</v>
      </c>
      <c r="I21" s="38" t="s">
        <v>43</v>
      </c>
      <c r="J21" s="38" t="s">
        <v>42</v>
      </c>
      <c r="K21" s="38" t="s">
        <v>119</v>
      </c>
      <c r="L21" s="38" t="s">
        <v>113</v>
      </c>
    </row>
    <row r="22" spans="1:12" ht="75" x14ac:dyDescent="0.25">
      <c r="A22" s="156"/>
      <c r="B22" s="38" t="s">
        <v>224</v>
      </c>
      <c r="C22" s="31">
        <v>97</v>
      </c>
      <c r="D22" s="31" t="s">
        <v>226</v>
      </c>
      <c r="E22" s="67">
        <f>37/97</f>
        <v>0.38144329896907214</v>
      </c>
      <c r="F22" s="31" t="s">
        <v>227</v>
      </c>
      <c r="G22" s="31" t="s">
        <v>228</v>
      </c>
      <c r="H22" s="31" t="s">
        <v>229</v>
      </c>
      <c r="I22" s="31" t="s">
        <v>114</v>
      </c>
      <c r="J22" s="31" t="s">
        <v>225</v>
      </c>
      <c r="K22" s="31" t="s">
        <v>230</v>
      </c>
      <c r="L22" s="35">
        <v>0.97</v>
      </c>
    </row>
    <row r="23" spans="1:12" x14ac:dyDescent="0.25">
      <c r="A23" s="156"/>
      <c r="B23" s="34" t="s">
        <v>233</v>
      </c>
      <c r="C23" s="31">
        <v>83</v>
      </c>
      <c r="D23" s="31" t="s">
        <v>234</v>
      </c>
      <c r="E23" s="67">
        <f>24/83</f>
        <v>0.28915662650602408</v>
      </c>
      <c r="F23" s="30" t="s">
        <v>256</v>
      </c>
      <c r="G23" s="31" t="s">
        <v>235</v>
      </c>
      <c r="H23" s="31" t="s">
        <v>125</v>
      </c>
      <c r="I23" s="31" t="s">
        <v>114</v>
      </c>
      <c r="J23" s="31" t="s">
        <v>232</v>
      </c>
      <c r="K23" s="31" t="s">
        <v>163</v>
      </c>
      <c r="L23" s="31" t="s">
        <v>125</v>
      </c>
    </row>
    <row r="24" spans="1:12" x14ac:dyDescent="0.25">
      <c r="A24" s="156"/>
      <c r="B24" s="34" t="s">
        <v>239</v>
      </c>
      <c r="C24" s="31">
        <v>214</v>
      </c>
      <c r="D24" s="31" t="s">
        <v>238</v>
      </c>
      <c r="E24" s="53">
        <v>0.5</v>
      </c>
      <c r="F24" s="30" t="s">
        <v>240</v>
      </c>
      <c r="G24" s="31" t="s">
        <v>216</v>
      </c>
      <c r="H24" s="31" t="s">
        <v>125</v>
      </c>
      <c r="I24" s="31" t="s">
        <v>156</v>
      </c>
      <c r="J24" s="31" t="s">
        <v>51</v>
      </c>
      <c r="K24" s="31" t="s">
        <v>128</v>
      </c>
      <c r="L24" s="31" t="s">
        <v>125</v>
      </c>
    </row>
    <row r="25" spans="1:12" ht="45" x14ac:dyDescent="0.25">
      <c r="A25" s="156"/>
      <c r="B25" s="34" t="s">
        <v>264</v>
      </c>
      <c r="C25" s="31">
        <v>138</v>
      </c>
      <c r="D25" s="31" t="s">
        <v>265</v>
      </c>
      <c r="E25" s="53">
        <v>0.39</v>
      </c>
      <c r="F25" s="31" t="s">
        <v>227</v>
      </c>
      <c r="G25" s="31" t="s">
        <v>267</v>
      </c>
      <c r="H25" s="31" t="s">
        <v>125</v>
      </c>
      <c r="I25" s="31" t="s">
        <v>125</v>
      </c>
      <c r="J25" s="31" t="s">
        <v>263</v>
      </c>
      <c r="K25" s="31" t="s">
        <v>268</v>
      </c>
      <c r="L25" s="54">
        <f>138/150</f>
        <v>0.92</v>
      </c>
    </row>
    <row r="26" spans="1:12" ht="45" x14ac:dyDescent="0.25">
      <c r="A26" s="180" t="s">
        <v>109</v>
      </c>
      <c r="B26" s="34" t="s">
        <v>243</v>
      </c>
      <c r="C26" s="31" t="s">
        <v>253</v>
      </c>
      <c r="D26" s="31" t="s">
        <v>283</v>
      </c>
      <c r="E26" s="53">
        <v>0.43</v>
      </c>
      <c r="F26" s="30" t="s">
        <v>227</v>
      </c>
      <c r="G26" s="31" t="s">
        <v>216</v>
      </c>
      <c r="H26" s="31" t="s">
        <v>249</v>
      </c>
      <c r="I26" s="31" t="s">
        <v>250</v>
      </c>
      <c r="J26" s="31" t="s">
        <v>244</v>
      </c>
      <c r="K26" s="31" t="s">
        <v>119</v>
      </c>
      <c r="L26" s="31" t="s">
        <v>125</v>
      </c>
    </row>
    <row r="27" spans="1:12" ht="45" x14ac:dyDescent="0.25">
      <c r="A27" s="180"/>
      <c r="B27" s="34" t="s">
        <v>254</v>
      </c>
      <c r="C27" s="31">
        <v>502</v>
      </c>
      <c r="D27" s="31" t="s">
        <v>120</v>
      </c>
      <c r="E27" s="31">
        <f>165/502</f>
        <v>0.32868525896414341</v>
      </c>
      <c r="F27" s="38" t="s">
        <v>255</v>
      </c>
      <c r="G27" s="38" t="s">
        <v>46</v>
      </c>
      <c r="H27" s="38" t="s">
        <v>43</v>
      </c>
      <c r="I27" s="38" t="s">
        <v>121</v>
      </c>
      <c r="J27" s="38" t="s">
        <v>45</v>
      </c>
      <c r="K27" s="38" t="s">
        <v>122</v>
      </c>
      <c r="L27" s="32">
        <v>0.9</v>
      </c>
    </row>
    <row r="28" spans="1:12" x14ac:dyDescent="0.25">
      <c r="A28" s="180"/>
      <c r="B28" s="34" t="s">
        <v>233</v>
      </c>
      <c r="C28" s="31">
        <v>83</v>
      </c>
      <c r="D28" s="31" t="s">
        <v>234</v>
      </c>
      <c r="E28" s="53">
        <v>0.28999999999999998</v>
      </c>
      <c r="F28" s="30" t="s">
        <v>256</v>
      </c>
      <c r="G28" s="31" t="s">
        <v>235</v>
      </c>
      <c r="H28" s="31" t="s">
        <v>125</v>
      </c>
      <c r="I28" s="31" t="s">
        <v>114</v>
      </c>
      <c r="J28" s="31" t="s">
        <v>232</v>
      </c>
      <c r="K28" s="31" t="s">
        <v>163</v>
      </c>
      <c r="L28" s="31" t="s">
        <v>125</v>
      </c>
    </row>
    <row r="29" spans="1:12" x14ac:dyDescent="0.25">
      <c r="A29" s="180"/>
      <c r="B29" s="87" t="s">
        <v>258</v>
      </c>
      <c r="C29" s="83">
        <v>117</v>
      </c>
      <c r="D29" s="83" t="s">
        <v>259</v>
      </c>
      <c r="E29" s="83"/>
      <c r="F29" s="88" t="s">
        <v>227</v>
      </c>
      <c r="G29" s="83" t="s">
        <v>260</v>
      </c>
      <c r="H29" s="83" t="s">
        <v>261</v>
      </c>
      <c r="I29" s="83" t="s">
        <v>125</v>
      </c>
      <c r="J29" s="83" t="s">
        <v>51</v>
      </c>
      <c r="K29" s="83" t="s">
        <v>128</v>
      </c>
      <c r="L29" s="89">
        <v>0.64</v>
      </c>
    </row>
  </sheetData>
  <mergeCells count="9">
    <mergeCell ref="A26:A29"/>
    <mergeCell ref="A3:A7"/>
    <mergeCell ref="G1:H1"/>
    <mergeCell ref="I1:K1"/>
    <mergeCell ref="C1:D1"/>
    <mergeCell ref="A1:A2"/>
    <mergeCell ref="B1:B2"/>
    <mergeCell ref="A18:A25"/>
    <mergeCell ref="A8:A17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SummaryHAGOS</vt:lpstr>
      <vt:lpstr>SummaryHOS</vt:lpstr>
      <vt:lpstr>SummaryiHOT33</vt:lpstr>
      <vt:lpstr>SummaryiHOT12</vt:lpstr>
      <vt:lpstr>Characteristic of the prom</vt:lpstr>
      <vt:lpstr>Characteristic of population</vt:lpstr>
    </vt:vector>
  </TitlesOfParts>
  <Company>University of Technology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Impellizzeri</dc:creator>
  <cp:lastModifiedBy>Franco Impellizzeri</cp:lastModifiedBy>
  <dcterms:created xsi:type="dcterms:W3CDTF">2018-10-12T01:29:47Z</dcterms:created>
  <dcterms:modified xsi:type="dcterms:W3CDTF">2018-10-30T02:57:58Z</dcterms:modified>
</cp:coreProperties>
</file>